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Entrate_Bilancio_2023" sheetId="1" r:id="rId1"/>
    <sheet name="Entrate_Bilancio_2024" sheetId="2" r:id="rId2"/>
    <sheet name="Entrate_Bilancio_2025" sheetId="3" r:id="rId3"/>
    <sheet name="Entrate_Rendiconto_Anno0" sheetId="4" state="hidden" r:id="rId4"/>
    <sheet name="Spese_Bilancio_2023" sheetId="5" r:id="rId5"/>
    <sheet name="Spese_Bilancio_2024" sheetId="6" r:id="rId6"/>
    <sheet name="Spese_Bilancio_2025" sheetId="7" r:id="rId7"/>
    <sheet name="Spese_Rendiconto_Anno0" sheetId="8" state="hidden" r:id="rId8"/>
  </sheets>
  <definedNames>
    <definedName name="_xlnm.Print_Area" localSheetId="0">'Entrate_Bilancio_2023'!$B$1:$E$58</definedName>
    <definedName name="_xlnm.Print_Area" localSheetId="1">'Entrate_Bilancio_2024'!$B$1:$E$58</definedName>
    <definedName name="_xlnm.Print_Area" localSheetId="2">'Entrate_Bilancio_2025'!$B$1:$E$58</definedName>
    <definedName name="_xlnm.Print_Area" localSheetId="3">'Entrate_Rendiconto_Anno0'!$B$1:$E$59</definedName>
    <definedName name="_xlnm.Print_Area" localSheetId="4">'Spese_Bilancio_2023'!$B$1:$BX$53</definedName>
    <definedName name="_xlnm.Print_Area" localSheetId="5">'Spese_Bilancio_2024'!$B$1:$BX$53</definedName>
    <definedName name="_xlnm.Print_Area" localSheetId="6">'Spese_Bilancio_2025'!$B$1:$BX$53</definedName>
    <definedName name="_xlnm.Print_Area" localSheetId="7">'Spese_Rendiconto_Anno0'!$B$1:$BX$54</definedName>
    <definedName name="_xlnm.Print_Titles" localSheetId="4">'Spese_Bilancio_2023'!$B:$C</definedName>
    <definedName name="_xlnm.Print_Titles" localSheetId="5">'Spese_Bilancio_2024'!$B:$C</definedName>
    <definedName name="_xlnm.Print_Titles" localSheetId="6">'Spese_Bilancio_2025'!$B:$C</definedName>
    <definedName name="_xlnm.Print_Titles" localSheetId="7">'Spese_Rendiconto_Anno0'!$B:$C</definedName>
  </definedNames>
  <calcPr fullCalcOnLoad="1"/>
</workbook>
</file>

<file path=xl/sharedStrings.xml><?xml version="1.0" encoding="utf-8"?>
<sst xmlns="http://schemas.openxmlformats.org/spreadsheetml/2006/main" count="870" uniqueCount="151">
  <si>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</si>
  <si>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</si>
  <si>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</si>
  <si>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</si>
  <si>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</si>
  <si>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</si>
  <si>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</si>
  <si>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</si>
  <si>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</si>
  <si>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</si>
  <si>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</si>
  <si>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</si>
  <si>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</si>
  <si>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</si>
  <si>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</si>
  <si>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</si>
  <si>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</si>
  <si>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</si>
  <si>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</si>
  <si>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</si>
  <si>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</si>
  <si>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</si>
  <si>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</si>
  <si>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</si>
  <si>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</si>
  <si>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</si>
  <si>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</si>
  <si>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</si>
  <si>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</si>
  <si>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</si>
  <si>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</si>
  <si>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</si>
  <si>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</si>
  <si>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</si>
  <si>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</si>
  <si>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</si>
  <si>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</si>
  <si>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</si>
  <si>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</si>
  <si>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</si>
  <si>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</si>
  <si>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</si>
  <si>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</si>
  <si>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</si>
  <si>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</si>
  <si>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</si>
  <si>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</si>
  <si>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</si>
  <si>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</si>
  <si>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</si>
  <si>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</si>
  <si>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</si>
  <si>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</si>
  <si>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</si>
  <si>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</si>
  <si>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</si>
  <si>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</si>
  <si>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</si>
  <si>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</si>
  <si>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</si>
  <si>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</si>
  <si>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</si>
  <si>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</si>
  <si>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</si>
  <si>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</si>
  <si>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</si>
  <si>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</si>
  <si>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</si>
  <si>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</si>
  <si>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</si>
  <si>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</si>
  <si>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</si>
  <si>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</si>
  <si>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</si>
  <si>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</si>
  <si>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</si>
  <si>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</si>
  <si>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</si>
  <si>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</si>
  <si>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</si>
  <si>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</si>
  <si>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</si>
  <si>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</si>
  <si>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</si>
  <si>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</si>
  <si>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</si>
  <si>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</si>
  <si>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</si>
  <si>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</si>
  <si>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</si>
  <si>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</si>
  <si>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</si>
  <si>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</si>
  <si>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</si>
  <si>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</si>
  <si>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</si>
  <si>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</si>
  <si>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</si>
  <si>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</si>
  <si>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</si>
  <si>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</si>
  <si>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</si>
  <si>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</si>
  <si>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</si>
  <si>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</si>
  <si>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</si>
  <si>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</si>
  <si>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</si>
  <si>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</si>
  <si>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</si>
  <si>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</si>
  <si>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</si>
  <si>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</si>
  <si>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</si>
  <si>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</si>
  <si>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</si>
  <si>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</si>
  <si>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</si>
  <si>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</si>
  <si>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</si>
  <si>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</si>
  <si>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</si>
  <si>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</si>
  <si>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</si>
  <si>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</si>
  <si>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</si>
  <si>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</si>
  <si>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</si>
  <si>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</si>
  <si>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</si>
  <si>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</si>
  <si>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</si>
  <si>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</si>
  <si>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</si>
  <si>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</si>
  <si>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</si>
  <si>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</si>
  <si>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</si>
  <si>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</si>
  <si>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</si>
  <si>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</si>
  <si>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</si>
  <si>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2025</t>
  </si>
  <si>
    <t>Dati di rendiconto anno ..................…</t>
  </si>
  <si>
    <t>(**)</t>
  </si>
  <si>
    <t>(*)</t>
  </si>
  <si>
    <t>DISAVANZO FORMATOSI NELL'ESERCIZIO 
(Totale generale delle spese di competenza -Totale generale delle entrate di competenza)</t>
  </si>
  <si>
    <t>Dati di rendiconto anno ................…</t>
  </si>
  <si>
    <t>AVANZO FORMATOSI NELL'ESERCIZIO/FONDO DI CASSA 
(Totale generale delle entrate - Totale generale delle spese)</t>
  </si>
  <si>
    <t>Dati previsionali anno 2023</t>
  </si>
  <si>
    <t>Dati previsionali anno 2024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</si>
</sst>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39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59996342659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thin"/>
      <right style="thin"/>
      <top style="double"/>
      <bottom style="thin">
        <color theme="0" tint="-0.149959996342659"/>
      </bottom>
    </border>
    <border>
      <left style="thin"/>
      <right style="double"/>
      <top style="double"/>
      <bottom style="thin">
        <color theme="0" tint="-0.149959996342659"/>
      </bottom>
    </border>
    <border>
      <left style="thin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double"/>
      <top style="thin">
        <color theme="0" tint="-0.149959996342659"/>
      </top>
      <bottom style="thin">
        <color theme="0" tint="-0.149959996342659"/>
      </bottom>
    </border>
    <border>
      <left style="thin"/>
      <right style="double"/>
      <top>
        <color indexed="63"/>
      </top>
      <bottom style="double"/>
    </border>
    <border>
      <left style="thin"/>
      <right style="double"/>
      <top>
        <color indexed="63"/>
      </top>
      <bottom style="thin">
        <color theme="0" tint="-0.149959996342659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 style="thin">
        <color theme="0" tint="-0.149959996342659"/>
      </top>
      <bottom>
        <color indexed="63"/>
      </bottom>
    </border>
    <border>
      <left style="thin"/>
      <right style="thin"/>
      <top style="thin">
        <color theme="0" tint="-0.149959996342659"/>
      </top>
      <bottom style="thin"/>
    </border>
    <border>
      <left style="thin"/>
      <right style="thin"/>
      <top style="thin">
        <color theme="0" tint="-0.149959996342659"/>
      </top>
      <bottom>
        <color indexed="63"/>
      </bottom>
    </border>
    <border>
      <left style="thin"/>
      <right style="double"/>
      <top style="thin">
        <color theme="0" tint="-0.149959996342659"/>
      </top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double"/>
      <top style="thin"/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" fillId="21" borderId="3" applyNumberForma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9" fillId="28" borderId="1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Alignment="0" applyProtection="0"/>
    <xf numFmtId="0" fontId="31" fillId="20" borderId="5" applyNumberFormat="0" applyAlignment="0" applyProtection="0"/>
    <xf numFmtId="9" fontId="0" fillId="0" borderId="0" applyFill="0" applyBorder="0" applyAlignment="0" applyProtection="0"/>
    <xf numFmtId="0" fontId="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</cellStyleXfs>
  <cellXfs count="141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5" fillId="33" borderId="0" xfId="0" applyFont="1" applyFill="1" applyAlignment="1">
      <alignment/>
    </xf>
    <xf numFmtId="0" fontId="5" fillId="33" borderId="16" xfId="0" applyFont="1" applyFill="1" applyBorder="1" applyAlignment="1">
      <alignment/>
    </xf>
    <xf numFmtId="0" fontId="7" fillId="33" borderId="13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7" fillId="33" borderId="18" xfId="0" applyFont="1" applyFill="1" applyBorder="1" applyAlignment="1">
      <alignment/>
    </xf>
    <xf numFmtId="0" fontId="6" fillId="33" borderId="19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8" fillId="33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6" fillId="4" borderId="20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/>
    </xf>
    <xf numFmtId="0" fontId="6" fillId="33" borderId="23" xfId="0" applyFont="1" applyFill="1" applyBorder="1" applyAlignment="1">
      <alignment/>
    </xf>
    <xf numFmtId="0" fontId="5" fillId="33" borderId="24" xfId="0" applyFont="1" applyFill="1" applyBorder="1" applyAlignment="1">
      <alignment/>
    </xf>
    <xf numFmtId="0" fontId="6" fillId="33" borderId="25" xfId="0" applyFont="1" applyFill="1" applyBorder="1" applyAlignment="1">
      <alignment/>
    </xf>
    <xf numFmtId="0" fontId="9" fillId="4" borderId="26" xfId="0" applyFont="1" applyFill="1" applyBorder="1" applyAlignment="1">
      <alignment horizontal="center" vertical="center"/>
    </xf>
    <xf numFmtId="0" fontId="9" fillId="4" borderId="27" xfId="0" applyFont="1" applyFill="1" applyBorder="1" applyAlignment="1">
      <alignment horizontal="center" vertical="center"/>
    </xf>
    <xf numFmtId="0" fontId="0" fillId="4" borderId="28" xfId="0" applyFont="1" applyFill="1" applyBorder="1" applyAlignment="1">
      <alignment vertical="center"/>
    </xf>
    <xf numFmtId="0" fontId="10" fillId="4" borderId="29" xfId="0" applyFont="1" applyFill="1" applyBorder="1" applyAlignment="1">
      <alignment horizontal="center" vertical="center" wrapText="1"/>
    </xf>
    <xf numFmtId="0" fontId="0" fillId="4" borderId="30" xfId="0" applyFont="1" applyFill="1" applyBorder="1" applyAlignment="1">
      <alignment vertical="center"/>
    </xf>
    <xf numFmtId="0" fontId="0" fillId="4" borderId="31" xfId="0" applyFont="1" applyFill="1" applyBorder="1" applyAlignment="1">
      <alignment vertical="center"/>
    </xf>
    <xf numFmtId="0" fontId="0" fillId="0" borderId="0" xfId="0" applyFont="1" applyAlignment="1">
      <alignment horizontal="center"/>
    </xf>
    <xf numFmtId="0" fontId="11" fillId="33" borderId="0" xfId="0" applyFont="1" applyFill="1" applyAlignment="1">
      <alignment horizontal="left" vertical="center"/>
    </xf>
    <xf numFmtId="4" fontId="5" fillId="33" borderId="32" xfId="0" applyNumberFormat="1" applyFont="1" applyFill="1" applyBorder="1" applyAlignment="1" applyProtection="1">
      <alignment/>
      <protection locked="0"/>
    </xf>
    <xf numFmtId="4" fontId="5" fillId="33" borderId="33" xfId="0" applyNumberFormat="1" applyFont="1" applyFill="1" applyBorder="1" applyAlignment="1">
      <alignment/>
    </xf>
    <xf numFmtId="4" fontId="5" fillId="33" borderId="34" xfId="0" applyNumberFormat="1" applyFont="1" applyFill="1" applyBorder="1" applyAlignment="1" applyProtection="1">
      <alignment/>
      <protection locked="0"/>
    </xf>
    <xf numFmtId="4" fontId="5" fillId="33" borderId="35" xfId="0" applyNumberFormat="1" applyFont="1" applyFill="1" applyBorder="1" applyAlignment="1">
      <alignment/>
    </xf>
    <xf numFmtId="4" fontId="5" fillId="33" borderId="12" xfId="0" applyNumberFormat="1" applyFont="1" applyFill="1" applyBorder="1" applyAlignment="1">
      <alignment/>
    </xf>
    <xf numFmtId="4" fontId="5" fillId="33" borderId="36" xfId="0" applyNumberFormat="1" applyFont="1" applyFill="1" applyBorder="1" applyAlignment="1" applyProtection="1">
      <alignment/>
      <protection locked="0"/>
    </xf>
    <xf numFmtId="4" fontId="5" fillId="33" borderId="32" xfId="0" applyNumberFormat="1" applyFont="1" applyFill="1" applyBorder="1" applyAlignment="1">
      <alignment/>
    </xf>
    <xf numFmtId="4" fontId="5" fillId="33" borderId="37" xfId="0" applyNumberFormat="1" applyFont="1" applyFill="1" applyBorder="1" applyAlignment="1" applyProtection="1">
      <alignment/>
      <protection locked="0"/>
    </xf>
    <xf numFmtId="4" fontId="5" fillId="33" borderId="35" xfId="0" applyNumberFormat="1" applyFont="1" applyFill="1" applyBorder="1" applyAlignment="1" applyProtection="1">
      <alignment/>
      <protection locked="0"/>
    </xf>
    <xf numFmtId="4" fontId="5" fillId="33" borderId="38" xfId="0" applyNumberFormat="1" applyFont="1" applyFill="1" applyBorder="1" applyAlignment="1" applyProtection="1">
      <alignment/>
      <protection locked="0"/>
    </xf>
    <xf numFmtId="4" fontId="5" fillId="33" borderId="30" xfId="0" applyNumberFormat="1" applyFont="1" applyFill="1" applyBorder="1" applyAlignment="1" applyProtection="1">
      <alignment/>
      <protection locked="0"/>
    </xf>
    <xf numFmtId="4" fontId="5" fillId="33" borderId="39" xfId="0" applyNumberFormat="1" applyFont="1" applyFill="1" applyBorder="1" applyAlignment="1">
      <alignment/>
    </xf>
    <xf numFmtId="4" fontId="5" fillId="33" borderId="11" xfId="0" applyNumberFormat="1" applyFont="1" applyFill="1" applyBorder="1" applyAlignment="1" applyProtection="1">
      <alignment/>
      <protection locked="0"/>
    </xf>
    <xf numFmtId="4" fontId="5" fillId="33" borderId="40" xfId="0" applyNumberFormat="1" applyFont="1" applyFill="1" applyBorder="1" applyAlignment="1" applyProtection="1">
      <alignment/>
      <protection locked="0"/>
    </xf>
    <xf numFmtId="4" fontId="5" fillId="33" borderId="41" xfId="0" applyNumberFormat="1" applyFont="1" applyFill="1" applyBorder="1" applyAlignment="1">
      <alignment/>
    </xf>
    <xf numFmtId="4" fontId="5" fillId="0" borderId="21" xfId="0" applyNumberFormat="1" applyFont="1" applyBorder="1" applyAlignment="1">
      <alignment/>
    </xf>
    <xf numFmtId="0" fontId="7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4" fontId="5" fillId="0" borderId="22" xfId="0" applyNumberFormat="1" applyFont="1" applyBorder="1" applyAlignment="1">
      <alignment/>
    </xf>
    <xf numFmtId="4" fontId="5" fillId="33" borderId="10" xfId="0" applyNumberFormat="1" applyFont="1" applyFill="1" applyBorder="1" applyAlignment="1">
      <alignment/>
    </xf>
    <xf numFmtId="4" fontId="5" fillId="33" borderId="42" xfId="0" applyNumberFormat="1" applyFont="1" applyFill="1" applyBorder="1" applyAlignment="1">
      <alignment/>
    </xf>
    <xf numFmtId="0" fontId="11" fillId="33" borderId="0" xfId="0" applyFont="1" applyFill="1" applyAlignment="1">
      <alignment horizontal="left" vertical="center"/>
    </xf>
    <xf numFmtId="4" fontId="5" fillId="33" borderId="43" xfId="0" applyNumberFormat="1" applyFont="1" applyFill="1" applyBorder="1" applyAlignment="1" applyProtection="1">
      <alignment/>
      <protection locked="0"/>
    </xf>
    <xf numFmtId="4" fontId="5" fillId="33" borderId="44" xfId="0" applyNumberFormat="1" applyFont="1" applyFill="1" applyBorder="1" applyAlignment="1" applyProtection="1">
      <alignment/>
      <protection locked="0"/>
    </xf>
    <xf numFmtId="4" fontId="5" fillId="33" borderId="45" xfId="0" applyNumberFormat="1" applyFont="1" applyFill="1" applyBorder="1" applyAlignment="1" applyProtection="1">
      <alignment/>
      <protection locked="0"/>
    </xf>
    <xf numFmtId="4" fontId="5" fillId="33" borderId="46" xfId="0" applyNumberFormat="1" applyFont="1" applyFill="1" applyBorder="1" applyAlignment="1" applyProtection="1">
      <alignment/>
      <protection locked="0"/>
    </xf>
    <xf numFmtId="4" fontId="5" fillId="0" borderId="21" xfId="0" applyNumberFormat="1" applyFont="1" applyBorder="1" applyAlignment="1" applyProtection="1">
      <alignment/>
      <protection locked="0"/>
    </xf>
    <xf numFmtId="4" fontId="5" fillId="0" borderId="22" xfId="0" applyNumberFormat="1" applyFont="1" applyBorder="1" applyAlignment="1" applyProtection="1">
      <alignment/>
      <protection locked="0"/>
    </xf>
    <xf numFmtId="0" fontId="7" fillId="0" borderId="0" xfId="0" applyFont="1" applyAlignment="1">
      <alignment horizontal="left" vertical="center"/>
    </xf>
    <xf numFmtId="0" fontId="7" fillId="33" borderId="0" xfId="0" applyFont="1" applyFill="1" applyAlignment="1">
      <alignment/>
    </xf>
    <xf numFmtId="0" fontId="12" fillId="0" borderId="0" xfId="0" applyFont="1" applyAlignment="1">
      <alignment horizontal="left"/>
    </xf>
    <xf numFmtId="0" fontId="5" fillId="33" borderId="13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6" fillId="0" borderId="47" xfId="0" applyFont="1" applyBorder="1" applyAlignment="1">
      <alignment horizontal="center" vertical="center"/>
    </xf>
    <xf numFmtId="0" fontId="0" fillId="4" borderId="48" xfId="0" applyFont="1" applyFill="1" applyBorder="1" applyAlignment="1">
      <alignment vertical="center"/>
    </xf>
    <xf numFmtId="4" fontId="5" fillId="34" borderId="28" xfId="0" applyNumberFormat="1" applyFont="1" applyFill="1" applyBorder="1" applyAlignment="1">
      <alignment/>
    </xf>
    <xf numFmtId="4" fontId="5" fillId="34" borderId="29" xfId="0" applyNumberFormat="1" applyFont="1" applyFill="1" applyBorder="1" applyAlignment="1">
      <alignment/>
    </xf>
    <xf numFmtId="4" fontId="5" fillId="34" borderId="49" xfId="0" applyNumberFormat="1" applyFont="1" applyFill="1" applyBorder="1" applyAlignment="1">
      <alignment/>
    </xf>
    <xf numFmtId="4" fontId="5" fillId="34" borderId="48" xfId="0" applyNumberFormat="1" applyFont="1" applyFill="1" applyBorder="1" applyAlignment="1">
      <alignment/>
    </xf>
    <xf numFmtId="4" fontId="5" fillId="33" borderId="50" xfId="0" applyNumberFormat="1" applyFont="1" applyFill="1" applyBorder="1" applyAlignment="1">
      <alignment/>
    </xf>
    <xf numFmtId="4" fontId="5" fillId="33" borderId="48" xfId="0" applyNumberFormat="1" applyFont="1" applyFill="1" applyBorder="1" applyAlignment="1">
      <alignment/>
    </xf>
    <xf numFmtId="4" fontId="5" fillId="33" borderId="29" xfId="0" applyNumberFormat="1" applyFont="1" applyFill="1" applyBorder="1" applyAlignment="1">
      <alignment/>
    </xf>
    <xf numFmtId="4" fontId="5" fillId="33" borderId="49" xfId="0" applyNumberFormat="1" applyFont="1" applyFill="1" applyBorder="1" applyAlignment="1">
      <alignment/>
    </xf>
    <xf numFmtId="4" fontId="5" fillId="33" borderId="51" xfId="0" applyNumberFormat="1" applyFont="1" applyFill="1" applyBorder="1" applyAlignment="1">
      <alignment/>
    </xf>
    <xf numFmtId="4" fontId="5" fillId="33" borderId="52" xfId="0" applyNumberFormat="1" applyFont="1" applyFill="1" applyBorder="1" applyAlignment="1">
      <alignment/>
    </xf>
    <xf numFmtId="4" fontId="5" fillId="33" borderId="26" xfId="0" applyNumberFormat="1" applyFont="1" applyFill="1" applyBorder="1" applyAlignment="1">
      <alignment/>
    </xf>
    <xf numFmtId="4" fontId="5" fillId="33" borderId="53" xfId="0" applyNumberFormat="1" applyFont="1" applyFill="1" applyBorder="1" applyAlignment="1">
      <alignment/>
    </xf>
    <xf numFmtId="4" fontId="5" fillId="33" borderId="27" xfId="0" applyNumberFormat="1" applyFont="1" applyFill="1" applyBorder="1" applyAlignment="1">
      <alignment/>
    </xf>
    <xf numFmtId="4" fontId="5" fillId="33" borderId="28" xfId="0" applyNumberFormat="1" applyFont="1" applyFill="1" applyBorder="1" applyAlignment="1">
      <alignment/>
    </xf>
    <xf numFmtId="4" fontId="5" fillId="0" borderId="19" xfId="0" applyNumberFormat="1" applyFont="1" applyBorder="1" applyAlignment="1">
      <alignment/>
    </xf>
    <xf numFmtId="4" fontId="5" fillId="0" borderId="54" xfId="0" applyNumberFormat="1" applyFont="1" applyBorder="1" applyAlignment="1">
      <alignment/>
    </xf>
    <xf numFmtId="4" fontId="5" fillId="33" borderId="28" xfId="0" applyNumberFormat="1" applyFont="1" applyFill="1" applyBorder="1" applyAlignment="1" applyProtection="1">
      <alignment/>
      <protection locked="0"/>
    </xf>
    <xf numFmtId="4" fontId="5" fillId="33" borderId="29" xfId="0" applyNumberFormat="1" applyFont="1" applyFill="1" applyBorder="1" applyAlignment="1" applyProtection="1">
      <alignment/>
      <protection locked="0"/>
    </xf>
    <xf numFmtId="4" fontId="5" fillId="33" borderId="49" xfId="0" applyNumberFormat="1" applyFont="1" applyFill="1" applyBorder="1" applyAlignment="1" applyProtection="1">
      <alignment/>
      <protection locked="0"/>
    </xf>
    <xf numFmtId="4" fontId="5" fillId="33" borderId="48" xfId="0" applyNumberFormat="1" applyFont="1" applyFill="1" applyBorder="1" applyAlignment="1" applyProtection="1">
      <alignment/>
      <protection locked="0"/>
    </xf>
    <xf numFmtId="4" fontId="5" fillId="33" borderId="50" xfId="0" applyNumberFormat="1" applyFont="1" applyFill="1" applyBorder="1" applyAlignment="1" applyProtection="1">
      <alignment/>
      <protection locked="0"/>
    </xf>
    <xf numFmtId="4" fontId="5" fillId="0" borderId="39" xfId="0" applyNumberFormat="1" applyFont="1" applyBorder="1" applyAlignment="1">
      <alignment/>
    </xf>
    <xf numFmtId="4" fontId="5" fillId="0" borderId="41" xfId="0" applyNumberFormat="1" applyFont="1" applyBorder="1" applyAlignment="1">
      <alignment/>
    </xf>
    <xf numFmtId="4" fontId="5" fillId="33" borderId="55" xfId="0" applyNumberFormat="1" applyFont="1" applyFill="1" applyBorder="1" applyAlignment="1">
      <alignment/>
    </xf>
    <xf numFmtId="4" fontId="5" fillId="33" borderId="56" xfId="0" applyNumberFormat="1" applyFont="1" applyFill="1" applyBorder="1" applyAlignment="1">
      <alignment/>
    </xf>
    <xf numFmtId="4" fontId="5" fillId="33" borderId="57" xfId="0" applyNumberFormat="1" applyFont="1" applyFill="1" applyBorder="1" applyAlignment="1" applyProtection="1">
      <alignment/>
      <protection locked="0"/>
    </xf>
    <xf numFmtId="4" fontId="5" fillId="33" borderId="58" xfId="0" applyNumberFormat="1" applyFont="1" applyFill="1" applyBorder="1" applyAlignment="1">
      <alignment/>
    </xf>
    <xf numFmtId="4" fontId="5" fillId="33" borderId="57" xfId="0" applyNumberFormat="1" applyFont="1" applyFill="1" applyBorder="1" applyAlignment="1">
      <alignment/>
    </xf>
    <xf numFmtId="4" fontId="5" fillId="33" borderId="59" xfId="0" applyNumberFormat="1" applyFont="1" applyFill="1" applyBorder="1" applyAlignment="1">
      <alignment/>
    </xf>
    <xf numFmtId="4" fontId="5" fillId="33" borderId="55" xfId="0" applyNumberFormat="1" applyFont="1" applyFill="1" applyBorder="1" applyAlignment="1" applyProtection="1">
      <alignment/>
      <protection locked="0"/>
    </xf>
    <xf numFmtId="4" fontId="5" fillId="0" borderId="60" xfId="0" applyNumberFormat="1" applyFont="1" applyBorder="1" applyAlignment="1">
      <alignment/>
    </xf>
    <xf numFmtId="0" fontId="10" fillId="4" borderId="28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1" fillId="33" borderId="0" xfId="0" applyFont="1" applyFill="1" applyAlignment="1">
      <alignment horizontal="left" vertical="center"/>
    </xf>
    <xf numFmtId="0" fontId="0" fillId="0" borderId="0" xfId="0" applyFont="1" applyAlignment="1">
      <alignment horizontal="center"/>
    </xf>
    <xf numFmtId="0" fontId="13" fillId="33" borderId="0" xfId="0" applyFont="1" applyFill="1" applyAlignment="1">
      <alignment horizontal="left" vertical="center"/>
    </xf>
    <xf numFmtId="0" fontId="0" fillId="0" borderId="0" xfId="0" applyFont="1" applyAlignment="1">
      <alignment/>
    </xf>
    <xf numFmtId="0" fontId="14" fillId="0" borderId="61" xfId="0" applyFont="1" applyBorder="1" applyAlignment="1">
      <alignment horizontal="center"/>
    </xf>
    <xf numFmtId="0" fontId="14" fillId="0" borderId="62" xfId="0" applyFont="1" applyBorder="1" applyAlignment="1">
      <alignment horizontal="center"/>
    </xf>
    <xf numFmtId="0" fontId="14" fillId="0" borderId="61" xfId="0" applyFont="1" applyBorder="1" applyAlignment="1">
      <alignment horizontal="center" vertical="center" wrapText="1"/>
    </xf>
    <xf numFmtId="0" fontId="14" fillId="0" borderId="62" xfId="0" applyFont="1" applyBorder="1" applyAlignment="1">
      <alignment horizontal="center" vertical="center" wrapText="1"/>
    </xf>
    <xf numFmtId="0" fontId="6" fillId="4" borderId="63" xfId="0" applyFont="1" applyFill="1" applyBorder="1" applyAlignment="1">
      <alignment horizontal="center" vertical="center" wrapText="1"/>
    </xf>
    <xf numFmtId="0" fontId="6" fillId="4" borderId="64" xfId="0" applyFont="1" applyFill="1" applyBorder="1" applyAlignment="1">
      <alignment horizontal="center" vertical="center" wrapText="1"/>
    </xf>
    <xf numFmtId="0" fontId="6" fillId="4" borderId="65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66" xfId="0" applyFont="1" applyFill="1" applyBorder="1" applyAlignment="1">
      <alignment horizontal="center" vertical="center" wrapText="1"/>
    </xf>
    <xf numFmtId="0" fontId="6" fillId="4" borderId="67" xfId="0" applyFont="1" applyFill="1" applyBorder="1" applyAlignment="1">
      <alignment horizontal="center" vertical="center" wrapText="1"/>
    </xf>
    <xf numFmtId="0" fontId="7" fillId="4" borderId="68" xfId="0" applyFont="1" applyFill="1" applyBorder="1" applyAlignment="1">
      <alignment horizontal="center" vertical="center"/>
    </xf>
    <xf numFmtId="0" fontId="7" fillId="4" borderId="69" xfId="0" applyFont="1" applyFill="1" applyBorder="1" applyAlignment="1">
      <alignment horizontal="center" vertical="center"/>
    </xf>
    <xf numFmtId="0" fontId="7" fillId="4" borderId="70" xfId="0" applyFont="1" applyFill="1" applyBorder="1" applyAlignment="1">
      <alignment horizontal="center" vertical="center"/>
    </xf>
    <xf numFmtId="0" fontId="6" fillId="4" borderId="58" xfId="0" applyFont="1" applyFill="1" applyBorder="1" applyAlignment="1">
      <alignment horizontal="center" vertical="center" wrapText="1"/>
    </xf>
    <xf numFmtId="0" fontId="6" fillId="4" borderId="57" xfId="0" applyFont="1" applyFill="1" applyBorder="1" applyAlignment="1">
      <alignment horizontal="center" vertical="center" wrapText="1"/>
    </xf>
    <xf numFmtId="0" fontId="6" fillId="4" borderId="55" xfId="0" applyFont="1" applyFill="1" applyBorder="1" applyAlignment="1">
      <alignment horizontal="center" vertical="center" wrapText="1"/>
    </xf>
    <xf numFmtId="0" fontId="9" fillId="4" borderId="58" xfId="0" applyFont="1" applyFill="1" applyBorder="1" applyAlignment="1">
      <alignment horizontal="center" vertical="center"/>
    </xf>
    <xf numFmtId="0" fontId="9" fillId="4" borderId="48" xfId="0" applyFont="1" applyFill="1" applyBorder="1" applyAlignment="1">
      <alignment horizontal="center" vertical="center"/>
    </xf>
    <xf numFmtId="0" fontId="9" fillId="4" borderId="57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left" vertical="center"/>
    </xf>
    <xf numFmtId="0" fontId="7" fillId="0" borderId="60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6" fillId="4" borderId="72" xfId="0" applyFont="1" applyFill="1" applyBorder="1" applyAlignment="1">
      <alignment horizontal="center" vertical="center" wrapText="1"/>
    </xf>
    <xf numFmtId="0" fontId="6" fillId="4" borderId="31" xfId="0" applyFont="1" applyFill="1" applyBorder="1" applyAlignment="1">
      <alignment horizontal="center" vertical="center" wrapText="1"/>
    </xf>
    <xf numFmtId="0" fontId="6" fillId="4" borderId="63" xfId="0" applyFont="1" applyFill="1" applyBorder="1" applyAlignment="1">
      <alignment horizontal="center" vertical="center"/>
    </xf>
    <xf numFmtId="0" fontId="6" fillId="4" borderId="64" xfId="0" applyFont="1" applyFill="1" applyBorder="1" applyAlignment="1">
      <alignment horizontal="center" vertical="center"/>
    </xf>
    <xf numFmtId="0" fontId="6" fillId="4" borderId="73" xfId="0" applyFont="1" applyFill="1" applyBorder="1" applyAlignment="1">
      <alignment horizontal="center" vertical="center"/>
    </xf>
    <xf numFmtId="0" fontId="6" fillId="4" borderId="74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6" fillId="4" borderId="75" xfId="0" applyFont="1" applyFill="1" applyBorder="1" applyAlignment="1">
      <alignment horizontal="center" vertical="center"/>
    </xf>
    <xf numFmtId="0" fontId="7" fillId="0" borderId="60" xfId="0" applyFont="1" applyBorder="1" applyAlignment="1">
      <alignment horizontal="center" vertical="center" wrapText="1"/>
    </xf>
    <xf numFmtId="0" fontId="7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tabSelected="1" zoomScalePageLayoutView="0" workbookViewId="0" topLeftCell="B3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149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2143392.6</v>
      </c>
      <c r="E7" s="40"/>
    </row>
    <row r="8" spans="2:5" ht="15.75" thickBot="1">
      <c r="B8" s="9"/>
      <c r="C8" s="6" t="s">
        <v>7</v>
      </c>
      <c r="D8" s="41"/>
      <c r="E8" s="42">
        <v>2471048.57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4062500</v>
      </c>
      <c r="E18" s="45">
        <v>4135137.88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4062500</v>
      </c>
      <c r="E23" s="51">
        <f>E18+E19+E20+E21+E22</f>
        <v>4135137.88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741300</v>
      </c>
      <c r="E25" s="45">
        <v>856392.25</v>
      </c>
    </row>
    <row r="26" spans="2:5" ht="15">
      <c r="B26" s="13">
        <v>30200</v>
      </c>
      <c r="C26" s="54" t="s">
        <v>28</v>
      </c>
      <c r="D26" s="39">
        <v>5000</v>
      </c>
      <c r="E26" s="45">
        <v>5000</v>
      </c>
    </row>
    <row r="27" spans="2:5" ht="15">
      <c r="B27" s="13">
        <v>30300</v>
      </c>
      <c r="C27" s="54" t="s">
        <v>29</v>
      </c>
      <c r="D27" s="39">
        <v>0</v>
      </c>
      <c r="E27" s="45">
        <v>0</v>
      </c>
    </row>
    <row r="28" spans="2:5" ht="15">
      <c r="B28" s="13">
        <v>30400</v>
      </c>
      <c r="C28" s="54" t="s">
        <v>30</v>
      </c>
      <c r="D28" s="49">
        <v>0</v>
      </c>
      <c r="E28" s="45">
        <v>0</v>
      </c>
    </row>
    <row r="29" spans="2:5" ht="15">
      <c r="B29" s="13">
        <v>30500</v>
      </c>
      <c r="C29" s="54" t="s">
        <v>31</v>
      </c>
      <c r="D29" s="60">
        <v>37000</v>
      </c>
      <c r="E29" s="50">
        <v>65159.94</v>
      </c>
    </row>
    <row r="30" spans="2:5" ht="15.75" thickBot="1">
      <c r="B30" s="16">
        <v>30000</v>
      </c>
      <c r="C30" s="15" t="s">
        <v>32</v>
      </c>
      <c r="D30" s="48">
        <f>D25+D26+D27+D28+D29</f>
        <v>783300</v>
      </c>
      <c r="E30" s="51">
        <f>E25+E26+E27+E28+E29</f>
        <v>926552.19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583345.98</v>
      </c>
      <c r="E33" s="59">
        <v>860752.32</v>
      </c>
    </row>
    <row r="34" spans="2:5" ht="15">
      <c r="B34" s="13">
        <v>40300</v>
      </c>
      <c r="C34" s="54" t="s">
        <v>37</v>
      </c>
      <c r="D34" s="61">
        <v>0</v>
      </c>
      <c r="E34" s="45">
        <v>0</v>
      </c>
    </row>
    <row r="35" spans="2:5" ht="15">
      <c r="B35" s="13">
        <v>40400</v>
      </c>
      <c r="C35" s="54" t="s">
        <v>38</v>
      </c>
      <c r="D35" s="39">
        <v>13200</v>
      </c>
      <c r="E35" s="45">
        <v>13200</v>
      </c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596545.98</v>
      </c>
      <c r="E37" s="51">
        <f>E32+E33+E34+E35+E36</f>
        <v>873952.32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0</v>
      </c>
      <c r="E51" s="62">
        <v>0</v>
      </c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1414323</v>
      </c>
      <c r="E54" s="45">
        <v>1417082.28</v>
      </c>
    </row>
    <row r="55" spans="2:5" ht="15">
      <c r="B55" s="13">
        <v>90200</v>
      </c>
      <c r="C55" s="54" t="s">
        <v>62</v>
      </c>
      <c r="D55" s="61">
        <v>45000</v>
      </c>
      <c r="E55" s="62">
        <v>45400</v>
      </c>
    </row>
    <row r="56" spans="2:5" ht="15.75" thickBot="1">
      <c r="B56" s="16">
        <v>90000</v>
      </c>
      <c r="C56" s="15" t="s">
        <v>63</v>
      </c>
      <c r="D56" s="48">
        <f>D54+D55</f>
        <v>1459323</v>
      </c>
      <c r="E56" s="51">
        <f>E54+E55</f>
        <v>1462482.28</v>
      </c>
    </row>
    <row r="57" spans="2:5" ht="16.5" thickBot="1" thickTop="1">
      <c r="B57" s="109" t="s">
        <v>64</v>
      </c>
      <c r="C57" s="110"/>
      <c r="D57" s="52">
        <f>D16+D23+D30+D37+D43+D49+D52+D56</f>
        <v>6901668.98</v>
      </c>
      <c r="E57" s="55">
        <f>E16+E23+E30+E37+E43+E49+E52+E56</f>
        <v>7398124.670000001</v>
      </c>
    </row>
    <row r="58" spans="2:5" ht="16.5" thickBot="1" thickTop="1">
      <c r="B58" s="109" t="s">
        <v>65</v>
      </c>
      <c r="C58" s="110"/>
      <c r="D58" s="52">
        <f>D57+D5+D6+D7+D8</f>
        <v>9045061.58</v>
      </c>
      <c r="E58" s="55">
        <f>E57+E5+E6+E7+E8</f>
        <v>9869173.24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150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3434000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3434000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726300</v>
      </c>
      <c r="E25" s="45"/>
    </row>
    <row r="26" spans="2:5" ht="15">
      <c r="B26" s="13">
        <v>30200</v>
      </c>
      <c r="C26" s="54" t="s">
        <v>28</v>
      </c>
      <c r="D26" s="39">
        <v>5000</v>
      </c>
      <c r="E26" s="45"/>
    </row>
    <row r="27" spans="2:5" ht="15">
      <c r="B27" s="13">
        <v>30300</v>
      </c>
      <c r="C27" s="54" t="s">
        <v>29</v>
      </c>
      <c r="D27" s="39">
        <v>0</v>
      </c>
      <c r="E27" s="45"/>
    </row>
    <row r="28" spans="2:5" ht="15">
      <c r="B28" s="13">
        <v>30400</v>
      </c>
      <c r="C28" s="54" t="s">
        <v>30</v>
      </c>
      <c r="D28" s="49">
        <v>0</v>
      </c>
      <c r="E28" s="45"/>
    </row>
    <row r="29" spans="2:5" ht="15">
      <c r="B29" s="13">
        <v>30500</v>
      </c>
      <c r="C29" s="54" t="s">
        <v>31</v>
      </c>
      <c r="D29" s="60">
        <v>37000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768300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4000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>
        <v>0</v>
      </c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4000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0</v>
      </c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1414323</v>
      </c>
      <c r="E54" s="45"/>
    </row>
    <row r="55" spans="2:5" ht="15">
      <c r="B55" s="13">
        <v>90200</v>
      </c>
      <c r="C55" s="54" t="s">
        <v>62</v>
      </c>
      <c r="D55" s="61">
        <v>45000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1459323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5665623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5665623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3434000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3434000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726300</v>
      </c>
      <c r="E25" s="45"/>
    </row>
    <row r="26" spans="2:5" ht="15">
      <c r="B26" s="13">
        <v>30200</v>
      </c>
      <c r="C26" s="54" t="s">
        <v>28</v>
      </c>
      <c r="D26" s="39">
        <v>5000</v>
      </c>
      <c r="E26" s="45"/>
    </row>
    <row r="27" spans="2:5" ht="15">
      <c r="B27" s="13">
        <v>30300</v>
      </c>
      <c r="C27" s="54" t="s">
        <v>29</v>
      </c>
      <c r="D27" s="39">
        <v>0</v>
      </c>
      <c r="E27" s="45"/>
    </row>
    <row r="28" spans="2:5" ht="15">
      <c r="B28" s="13">
        <v>30400</v>
      </c>
      <c r="C28" s="54" t="s">
        <v>30</v>
      </c>
      <c r="D28" s="49">
        <v>0</v>
      </c>
      <c r="E28" s="45"/>
    </row>
    <row r="29" spans="2:5" ht="15">
      <c r="B29" s="13">
        <v>30500</v>
      </c>
      <c r="C29" s="54" t="s">
        <v>31</v>
      </c>
      <c r="D29" s="60">
        <v>37000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768300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4000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>
        <v>0</v>
      </c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4000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0</v>
      </c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1414323</v>
      </c>
      <c r="E54" s="45"/>
    </row>
    <row r="55" spans="2:5" ht="15">
      <c r="B55" s="13">
        <v>90200</v>
      </c>
      <c r="C55" s="54" t="s">
        <v>62</v>
      </c>
      <c r="D55" s="61">
        <v>45000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1459323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5665623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5665623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143</v>
      </c>
      <c r="C3" s="20"/>
      <c r="D3" s="20"/>
      <c r="E3" s="20"/>
      <c r="F3" s="65" t="s">
        <v>145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6"/>
      <c r="B59" s="111" t="s">
        <v>146</v>
      </c>
      <c r="C59" s="112"/>
      <c r="D59" s="63">
        <f>IF((Spese_Rendiconto_Anno0!BV53+Spese_Rendiconto_Anno0!BW53-Entrate_Rendiconto_Anno0!D58)&gt;0,Spese_Rendiconto_Anno0!BV53+Spese_Rendiconto_Anno0!BW53-Entrate_Rendiconto_Anno0!D58,0)</f>
        <v>0</v>
      </c>
      <c r="E59" s="64"/>
      <c r="F59" s="66" t="s">
        <v>144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1550376.62</v>
      </c>
      <c r="E10" s="89">
        <v>0</v>
      </c>
      <c r="F10" s="90">
        <v>1641487.66</v>
      </c>
      <c r="G10" s="88"/>
      <c r="H10" s="89"/>
      <c r="I10" s="90"/>
      <c r="J10" s="97"/>
      <c r="K10" s="89"/>
      <c r="L10" s="101"/>
      <c r="M10" s="91"/>
      <c r="N10" s="89"/>
      <c r="O10" s="90"/>
      <c r="P10" s="91">
        <v>520000</v>
      </c>
      <c r="Q10" s="89">
        <v>0</v>
      </c>
      <c r="R10" s="90">
        <v>520000</v>
      </c>
      <c r="S10" s="91"/>
      <c r="T10" s="89"/>
      <c r="U10" s="90"/>
      <c r="V10" s="91">
        <v>0</v>
      </c>
      <c r="W10" s="89">
        <v>0</v>
      </c>
      <c r="X10" s="90">
        <v>0</v>
      </c>
      <c r="Y10" s="91"/>
      <c r="Z10" s="89"/>
      <c r="AA10" s="90"/>
      <c r="AB10" s="91">
        <v>1025000</v>
      </c>
      <c r="AC10" s="89">
        <v>0</v>
      </c>
      <c r="AD10" s="90">
        <v>1025000</v>
      </c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3095376.62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3186487.66</v>
      </c>
    </row>
    <row r="11" spans="2:76" ht="15">
      <c r="B11" s="13">
        <v>102</v>
      </c>
      <c r="C11" s="25" t="s">
        <v>92</v>
      </c>
      <c r="D11" s="88">
        <v>106050</v>
      </c>
      <c r="E11" s="89">
        <v>0</v>
      </c>
      <c r="F11" s="90">
        <v>117850.54</v>
      </c>
      <c r="G11" s="88"/>
      <c r="H11" s="89"/>
      <c r="I11" s="90"/>
      <c r="J11" s="97"/>
      <c r="K11" s="89"/>
      <c r="L11" s="101"/>
      <c r="M11" s="91"/>
      <c r="N11" s="89"/>
      <c r="O11" s="90"/>
      <c r="P11" s="91">
        <v>50300</v>
      </c>
      <c r="Q11" s="89">
        <v>0</v>
      </c>
      <c r="R11" s="90">
        <v>50300</v>
      </c>
      <c r="S11" s="91"/>
      <c r="T11" s="89"/>
      <c r="U11" s="90"/>
      <c r="V11" s="91">
        <v>0</v>
      </c>
      <c r="W11" s="89">
        <v>0</v>
      </c>
      <c r="X11" s="90">
        <v>0</v>
      </c>
      <c r="Y11" s="91"/>
      <c r="Z11" s="89"/>
      <c r="AA11" s="90"/>
      <c r="AB11" s="91">
        <v>104470</v>
      </c>
      <c r="AC11" s="89">
        <v>0</v>
      </c>
      <c r="AD11" s="90">
        <v>109826.13</v>
      </c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260820</v>
      </c>
      <c r="BW11" s="77">
        <f t="shared" si="1"/>
        <v>0</v>
      </c>
      <c r="BX11" s="79">
        <f t="shared" si="2"/>
        <v>277976.67</v>
      </c>
    </row>
    <row r="12" spans="2:76" ht="15">
      <c r="B12" s="13">
        <v>103</v>
      </c>
      <c r="C12" s="25" t="s">
        <v>93</v>
      </c>
      <c r="D12" s="88">
        <v>772959.47</v>
      </c>
      <c r="E12" s="89">
        <v>0</v>
      </c>
      <c r="F12" s="90">
        <v>975976.79</v>
      </c>
      <c r="G12" s="88"/>
      <c r="H12" s="89"/>
      <c r="I12" s="90"/>
      <c r="J12" s="97"/>
      <c r="K12" s="89"/>
      <c r="L12" s="101"/>
      <c r="M12" s="91"/>
      <c r="N12" s="89"/>
      <c r="O12" s="90"/>
      <c r="P12" s="91">
        <v>816540</v>
      </c>
      <c r="Q12" s="89">
        <v>0</v>
      </c>
      <c r="R12" s="90">
        <v>982536.54</v>
      </c>
      <c r="S12" s="91"/>
      <c r="T12" s="89"/>
      <c r="U12" s="90"/>
      <c r="V12" s="91">
        <v>0</v>
      </c>
      <c r="W12" s="89">
        <v>0</v>
      </c>
      <c r="X12" s="90">
        <v>0</v>
      </c>
      <c r="Y12" s="91"/>
      <c r="Z12" s="89"/>
      <c r="AA12" s="90"/>
      <c r="AB12" s="91">
        <v>235805.14</v>
      </c>
      <c r="AC12" s="89">
        <v>0</v>
      </c>
      <c r="AD12" s="90">
        <v>275571.66</v>
      </c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1825304.6099999999</v>
      </c>
      <c r="BW12" s="77">
        <f t="shared" si="1"/>
        <v>0</v>
      </c>
      <c r="BX12" s="79">
        <f t="shared" si="2"/>
        <v>2234084.99</v>
      </c>
    </row>
    <row r="13" spans="2:76" ht="15">
      <c r="B13" s="13">
        <v>104</v>
      </c>
      <c r="C13" s="25" t="s">
        <v>19</v>
      </c>
      <c r="D13" s="88">
        <v>0</v>
      </c>
      <c r="E13" s="89">
        <v>0</v>
      </c>
      <c r="F13" s="90">
        <v>0</v>
      </c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>
        <v>3331.83</v>
      </c>
      <c r="BJ18" s="89">
        <v>0</v>
      </c>
      <c r="BK18" s="101">
        <v>0</v>
      </c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3331.83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>
        <v>36000</v>
      </c>
      <c r="E19" s="89">
        <v>0</v>
      </c>
      <c r="F19" s="90">
        <v>37124</v>
      </c>
      <c r="G19" s="88"/>
      <c r="H19" s="89"/>
      <c r="I19" s="90"/>
      <c r="J19" s="97"/>
      <c r="K19" s="89"/>
      <c r="L19" s="101"/>
      <c r="M19" s="97"/>
      <c r="N19" s="89"/>
      <c r="O19" s="101"/>
      <c r="P19" s="97">
        <v>0</v>
      </c>
      <c r="Q19" s="89">
        <v>0</v>
      </c>
      <c r="R19" s="101">
        <v>0</v>
      </c>
      <c r="S19" s="97"/>
      <c r="T19" s="89"/>
      <c r="U19" s="101"/>
      <c r="V19" s="97">
        <v>0</v>
      </c>
      <c r="W19" s="89">
        <v>0</v>
      </c>
      <c r="X19" s="101">
        <v>0</v>
      </c>
      <c r="Y19" s="97"/>
      <c r="Z19" s="89"/>
      <c r="AA19" s="101"/>
      <c r="AB19" s="97">
        <v>0</v>
      </c>
      <c r="AC19" s="89">
        <v>0</v>
      </c>
      <c r="AD19" s="101">
        <v>0</v>
      </c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255842.12</v>
      </c>
      <c r="BJ19" s="89">
        <v>0</v>
      </c>
      <c r="BK19" s="101">
        <v>259557.53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291842.12</v>
      </c>
      <c r="BW19" s="77">
        <f t="shared" si="1"/>
        <v>0</v>
      </c>
      <c r="BX19" s="79">
        <f t="shared" si="2"/>
        <v>296681.53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2465386.09</v>
      </c>
      <c r="E20" s="78">
        <f t="shared" si="3"/>
        <v>0</v>
      </c>
      <c r="F20" s="79">
        <f t="shared" si="3"/>
        <v>2772438.99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1386840</v>
      </c>
      <c r="Q20" s="78">
        <f t="shared" si="3"/>
        <v>0</v>
      </c>
      <c r="R20" s="77">
        <f t="shared" si="3"/>
        <v>1552836.54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1365275.1400000001</v>
      </c>
      <c r="AC20" s="78">
        <f t="shared" si="3"/>
        <v>0</v>
      </c>
      <c r="AD20" s="77">
        <f t="shared" si="3"/>
        <v>1410397.7899999998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259173.94999999998</v>
      </c>
      <c r="BJ20" s="78">
        <f t="shared" si="3"/>
        <v>0</v>
      </c>
      <c r="BK20" s="77">
        <f t="shared" si="3"/>
        <v>259557.53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5476675.180000001</v>
      </c>
      <c r="BW20" s="77">
        <f>BW10+BW11+BW12+BW13+BW14+BW15+BW16+BW17+BW18+BW19</f>
        <v>0</v>
      </c>
      <c r="BX20" s="95">
        <f>BX10+BX11+BX12+BX13+BX14+BX15+BX16+BX17+BX18+BX19</f>
        <v>5995230.850000001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29000</v>
      </c>
      <c r="E24" s="89">
        <v>0</v>
      </c>
      <c r="F24" s="90">
        <v>49766.6</v>
      </c>
      <c r="G24" s="88"/>
      <c r="H24" s="89"/>
      <c r="I24" s="90"/>
      <c r="J24" s="97"/>
      <c r="K24" s="89"/>
      <c r="L24" s="101"/>
      <c r="M24" s="97"/>
      <c r="N24" s="89"/>
      <c r="O24" s="101"/>
      <c r="P24" s="97">
        <v>969601.59</v>
      </c>
      <c r="Q24" s="89">
        <v>0</v>
      </c>
      <c r="R24" s="101">
        <v>1124303.46</v>
      </c>
      <c r="S24" s="97"/>
      <c r="T24" s="89"/>
      <c r="U24" s="101"/>
      <c r="V24" s="97"/>
      <c r="W24" s="89"/>
      <c r="X24" s="101"/>
      <c r="Y24" s="97"/>
      <c r="Z24" s="89"/>
      <c r="AA24" s="101"/>
      <c r="AB24" s="97">
        <v>1110461.81</v>
      </c>
      <c r="AC24" s="89">
        <v>0</v>
      </c>
      <c r="AD24" s="101">
        <v>1150707.97</v>
      </c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2109063.4</v>
      </c>
      <c r="BW24" s="77">
        <f t="shared" si="4"/>
        <v>0</v>
      </c>
      <c r="BX24" s="79">
        <f t="shared" si="4"/>
        <v>2324778.0300000003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>
        <v>0</v>
      </c>
      <c r="Q26" s="89">
        <v>0</v>
      </c>
      <c r="R26" s="101">
        <v>0</v>
      </c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>
        <v>0</v>
      </c>
      <c r="BJ27" s="89">
        <v>0</v>
      </c>
      <c r="BK27" s="101">
        <v>0</v>
      </c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29000</v>
      </c>
      <c r="E28" s="78">
        <f t="shared" si="5"/>
        <v>0</v>
      </c>
      <c r="F28" s="79">
        <f t="shared" si="5"/>
        <v>49766.6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969601.59</v>
      </c>
      <c r="Q28" s="78">
        <f t="shared" si="5"/>
        <v>0</v>
      </c>
      <c r="R28" s="77">
        <f t="shared" si="5"/>
        <v>1124303.46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1110461.81</v>
      </c>
      <c r="AC28" s="78">
        <f t="shared" si="5"/>
        <v>0</v>
      </c>
      <c r="AD28" s="77">
        <f t="shared" si="5"/>
        <v>1150707.97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2109063.4</v>
      </c>
      <c r="BW28" s="77">
        <f>BW23+BW24+BW25+BW26+BW27</f>
        <v>0</v>
      </c>
      <c r="BX28" s="95">
        <f>BX23+BX24+BX25+BX26+BX27</f>
        <v>2324778.0300000003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0</v>
      </c>
      <c r="BP45" s="89">
        <v>0</v>
      </c>
      <c r="BQ45" s="101">
        <v>0</v>
      </c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1414323</v>
      </c>
      <c r="BS49" s="89">
        <v>0</v>
      </c>
      <c r="BT49" s="101">
        <v>1454473</v>
      </c>
      <c r="BU49" s="76"/>
      <c r="BV49" s="85">
        <f aca="true" t="shared" si="15" ref="BV49:BX50">D49+G49+J49+M49+P49+S49+V49+Y49+AB49+AE49+AH49+AK49+AN49+AQ49+AT49+AW49+AZ49+BC49+BF49+BI49+BL49+BO49+BR49</f>
        <v>1414323</v>
      </c>
      <c r="BW49" s="77">
        <f t="shared" si="15"/>
        <v>0</v>
      </c>
      <c r="BX49" s="79">
        <f t="shared" si="15"/>
        <v>1454473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45000</v>
      </c>
      <c r="BS50" s="89">
        <v>0</v>
      </c>
      <c r="BT50" s="101">
        <v>94691.36</v>
      </c>
      <c r="BU50" s="76"/>
      <c r="BV50" s="85">
        <f t="shared" si="15"/>
        <v>45000</v>
      </c>
      <c r="BW50" s="77">
        <f t="shared" si="15"/>
        <v>0</v>
      </c>
      <c r="BX50" s="79">
        <f t="shared" si="15"/>
        <v>94691.36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1459323</v>
      </c>
      <c r="BS51" s="78">
        <f>BS49+BS50</f>
        <v>0</v>
      </c>
      <c r="BT51" s="77">
        <f>BT49+BT50</f>
        <v>1549164.36</v>
      </c>
      <c r="BU51" s="85"/>
      <c r="BV51" s="85">
        <f>BV49+BV50</f>
        <v>1459323</v>
      </c>
      <c r="BW51" s="77">
        <f>BW49+BW50</f>
        <v>0</v>
      </c>
      <c r="BX51" s="95">
        <f>BX49+BX50</f>
        <v>1549164.36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2494386.09</v>
      </c>
      <c r="E53" s="86">
        <f t="shared" si="18"/>
        <v>0</v>
      </c>
      <c r="F53" s="86">
        <f t="shared" si="18"/>
        <v>2822205.5900000003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2356441.59</v>
      </c>
      <c r="Q53" s="86">
        <f t="shared" si="18"/>
        <v>0</v>
      </c>
      <c r="R53" s="86">
        <f t="shared" si="18"/>
        <v>2677140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2475736.95</v>
      </c>
      <c r="AC53" s="86">
        <f t="shared" si="18"/>
        <v>0</v>
      </c>
      <c r="AD53" s="86">
        <f t="shared" si="18"/>
        <v>2561105.76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259173.94999999998</v>
      </c>
      <c r="BJ53" s="86">
        <f t="shared" si="19"/>
        <v>0</v>
      </c>
      <c r="BK53" s="86">
        <f t="shared" si="19"/>
        <v>259557.53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1459323</v>
      </c>
      <c r="BS53" s="86">
        <f t="shared" si="19"/>
        <v>0</v>
      </c>
      <c r="BT53" s="86">
        <f t="shared" si="19"/>
        <v>1549164.36</v>
      </c>
      <c r="BU53" s="86">
        <f>BU8</f>
        <v>0</v>
      </c>
      <c r="BV53" s="102">
        <f>BV8+BV20+BV28+BV35+BV42+BV46+BV51</f>
        <v>9045061.58</v>
      </c>
      <c r="BW53" s="87">
        <f>BW20+BW28+BW35+BW42+BW46+BW51</f>
        <v>0</v>
      </c>
      <c r="BX53" s="87">
        <f>BX20+BX28+BX35+BX42+BX46+BX51</f>
        <v>9869173.24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150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1267009.1099999999</v>
      </c>
      <c r="E10" s="89">
        <v>0</v>
      </c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>
        <v>501000</v>
      </c>
      <c r="Q10" s="89">
        <v>0</v>
      </c>
      <c r="R10" s="90"/>
      <c r="S10" s="91"/>
      <c r="T10" s="89"/>
      <c r="U10" s="90"/>
      <c r="V10" s="91">
        <v>0</v>
      </c>
      <c r="W10" s="89">
        <v>0</v>
      </c>
      <c r="X10" s="90"/>
      <c r="Y10" s="91"/>
      <c r="Z10" s="89"/>
      <c r="AA10" s="90"/>
      <c r="AB10" s="91">
        <v>1005000</v>
      </c>
      <c r="AC10" s="89">
        <v>0</v>
      </c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2773009.11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101050</v>
      </c>
      <c r="E11" s="89">
        <v>0</v>
      </c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>
        <v>50300</v>
      </c>
      <c r="Q11" s="89">
        <v>0</v>
      </c>
      <c r="R11" s="90"/>
      <c r="S11" s="91"/>
      <c r="T11" s="89"/>
      <c r="U11" s="90"/>
      <c r="V11" s="91">
        <v>0</v>
      </c>
      <c r="W11" s="89">
        <v>0</v>
      </c>
      <c r="X11" s="90"/>
      <c r="Y11" s="91"/>
      <c r="Z11" s="89"/>
      <c r="AA11" s="90"/>
      <c r="AB11" s="91">
        <v>96470</v>
      </c>
      <c r="AC11" s="89">
        <v>0</v>
      </c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247820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497662.8</v>
      </c>
      <c r="E12" s="89">
        <v>0</v>
      </c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>
        <v>354540</v>
      </c>
      <c r="Q12" s="89">
        <v>0</v>
      </c>
      <c r="R12" s="90"/>
      <c r="S12" s="91"/>
      <c r="T12" s="89"/>
      <c r="U12" s="90"/>
      <c r="V12" s="91">
        <v>0</v>
      </c>
      <c r="W12" s="89">
        <v>0</v>
      </c>
      <c r="X12" s="90"/>
      <c r="Y12" s="91"/>
      <c r="Z12" s="89"/>
      <c r="AA12" s="90"/>
      <c r="AB12" s="91">
        <v>228700</v>
      </c>
      <c r="AC12" s="89">
        <v>0</v>
      </c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1080902.8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0</v>
      </c>
      <c r="E13" s="89">
        <v>0</v>
      </c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>
        <v>0</v>
      </c>
      <c r="BJ18" s="89">
        <v>0</v>
      </c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36000</v>
      </c>
      <c r="E19" s="89">
        <v>0</v>
      </c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>
        <v>0</v>
      </c>
      <c r="Q19" s="89">
        <v>0</v>
      </c>
      <c r="R19" s="101"/>
      <c r="S19" s="97"/>
      <c r="T19" s="89"/>
      <c r="U19" s="101"/>
      <c r="V19" s="97">
        <v>0</v>
      </c>
      <c r="W19" s="89">
        <v>0</v>
      </c>
      <c r="X19" s="101"/>
      <c r="Y19" s="97"/>
      <c r="Z19" s="89"/>
      <c r="AA19" s="101"/>
      <c r="AB19" s="97">
        <v>0</v>
      </c>
      <c r="AC19" s="89">
        <v>0</v>
      </c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68568.09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104568.09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1901721.91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905840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1330170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68568.09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4206300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0</v>
      </c>
      <c r="E24" s="89">
        <v>0</v>
      </c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>
        <v>0</v>
      </c>
      <c r="Q24" s="89">
        <v>0</v>
      </c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>
        <v>0</v>
      </c>
      <c r="AC24" s="89">
        <v>0</v>
      </c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>
        <v>0</v>
      </c>
      <c r="Q26" s="89">
        <v>0</v>
      </c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>
        <v>0</v>
      </c>
      <c r="BJ27" s="89">
        <v>0</v>
      </c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0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1414323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1414323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45000</v>
      </c>
      <c r="BS50" s="89">
        <v>0</v>
      </c>
      <c r="BT50" s="101"/>
      <c r="BU50" s="76"/>
      <c r="BV50" s="85">
        <f t="shared" si="9"/>
        <v>45000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1459323</v>
      </c>
      <c r="BS51" s="78">
        <f>BS49+BS50</f>
        <v>0</v>
      </c>
      <c r="BT51" s="77">
        <f>BT49+BT50</f>
        <v>0</v>
      </c>
      <c r="BU51" s="85"/>
      <c r="BV51" s="85">
        <f>BV49+BV50</f>
        <v>1459323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1901721.91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905840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1330170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68568.09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1459323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5665623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142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1267009.1099999999</v>
      </c>
      <c r="E10" s="89">
        <v>0</v>
      </c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>
        <v>501000</v>
      </c>
      <c r="Q10" s="89">
        <v>0</v>
      </c>
      <c r="R10" s="90"/>
      <c r="S10" s="91"/>
      <c r="T10" s="89"/>
      <c r="U10" s="90"/>
      <c r="V10" s="91">
        <v>0</v>
      </c>
      <c r="W10" s="89">
        <v>0</v>
      </c>
      <c r="X10" s="90"/>
      <c r="Y10" s="91"/>
      <c r="Z10" s="89"/>
      <c r="AA10" s="90"/>
      <c r="AB10" s="91">
        <v>1005000</v>
      </c>
      <c r="AC10" s="89">
        <v>0</v>
      </c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2773009.11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101050</v>
      </c>
      <c r="E11" s="89">
        <v>0</v>
      </c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>
        <v>50300</v>
      </c>
      <c r="Q11" s="89">
        <v>0</v>
      </c>
      <c r="R11" s="90"/>
      <c r="S11" s="91"/>
      <c r="T11" s="89"/>
      <c r="U11" s="90"/>
      <c r="V11" s="91">
        <v>0</v>
      </c>
      <c r="W11" s="89">
        <v>0</v>
      </c>
      <c r="X11" s="90"/>
      <c r="Y11" s="91"/>
      <c r="Z11" s="89"/>
      <c r="AA11" s="90"/>
      <c r="AB11" s="91">
        <v>96470</v>
      </c>
      <c r="AC11" s="89">
        <v>0</v>
      </c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247820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497662.8</v>
      </c>
      <c r="E12" s="89">
        <v>0</v>
      </c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>
        <v>354540</v>
      </c>
      <c r="Q12" s="89">
        <v>0</v>
      </c>
      <c r="R12" s="90"/>
      <c r="S12" s="91"/>
      <c r="T12" s="89"/>
      <c r="U12" s="90"/>
      <c r="V12" s="91">
        <v>0</v>
      </c>
      <c r="W12" s="89">
        <v>0</v>
      </c>
      <c r="X12" s="90"/>
      <c r="Y12" s="91"/>
      <c r="Z12" s="89"/>
      <c r="AA12" s="90"/>
      <c r="AB12" s="91">
        <v>228700</v>
      </c>
      <c r="AC12" s="89">
        <v>0</v>
      </c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1080902.8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0</v>
      </c>
      <c r="E13" s="89">
        <v>0</v>
      </c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>
        <v>0</v>
      </c>
      <c r="BJ18" s="89">
        <v>0</v>
      </c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36000</v>
      </c>
      <c r="E19" s="89">
        <v>0</v>
      </c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>
        <v>0</v>
      </c>
      <c r="Q19" s="89">
        <v>0</v>
      </c>
      <c r="R19" s="101"/>
      <c r="S19" s="97"/>
      <c r="T19" s="89"/>
      <c r="U19" s="101"/>
      <c r="V19" s="97">
        <v>0</v>
      </c>
      <c r="W19" s="89">
        <v>0</v>
      </c>
      <c r="X19" s="101"/>
      <c r="Y19" s="97"/>
      <c r="Z19" s="89"/>
      <c r="AA19" s="101"/>
      <c r="AB19" s="97">
        <v>0</v>
      </c>
      <c r="AC19" s="89">
        <v>0</v>
      </c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68568.09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104568.09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1901721.91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905840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1330170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68568.09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4206300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0</v>
      </c>
      <c r="E24" s="89">
        <v>0</v>
      </c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>
        <v>0</v>
      </c>
      <c r="Q24" s="89">
        <v>0</v>
      </c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>
        <v>0</v>
      </c>
      <c r="AC24" s="89">
        <v>0</v>
      </c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>
        <v>0</v>
      </c>
      <c r="Q26" s="89">
        <v>0</v>
      </c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>
        <v>0</v>
      </c>
      <c r="BJ27" s="89">
        <v>0</v>
      </c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0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1414323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1414323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45000</v>
      </c>
      <c r="BS50" s="89">
        <v>0</v>
      </c>
      <c r="BT50" s="101"/>
      <c r="BU50" s="76"/>
      <c r="BV50" s="85">
        <f t="shared" si="9"/>
        <v>45000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1459323</v>
      </c>
      <c r="BS51" s="78">
        <f>BS49+BS50</f>
        <v>0</v>
      </c>
      <c r="BT51" s="77">
        <f>BT49+BT50</f>
        <v>0</v>
      </c>
      <c r="BU51" s="85"/>
      <c r="BV51" s="85">
        <f>BV49+BV50</f>
        <v>1459323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1901721.91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905840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1330170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68568.09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1459323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5665623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147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145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9" t="s">
        <v>148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IF((Spese_Rendiconto_Anno0!BV53+Spese_Rendiconto_Anno0!BW53-Entrate_Rendiconto_Anno0!D58)&lt;0,Entrate_Rendiconto_Anno0!D58-Spese_Rendiconto_Anno0!BV53-Spese_Rendiconto_Anno0!BW53,0)</f>
        <v>0</v>
      </c>
      <c r="BW54" s="93"/>
      <c r="BX54" s="94">
        <f>IF((Spese_Rendiconto_Anno0!BX53-Entrate_Rendiconto_Anno0!E58)&lt;0,Entrate_Rendiconto_Anno0!E58-Spese_Rendiconto_Anno0!BX53,0)</f>
        <v>0</v>
      </c>
      <c r="BY54" s="65" t="s">
        <v>144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2023-07-24T06:54:10Z</dcterms:modified>
  <cp:category/>
  <cp:version/>
  <cp:contentType/>
  <cp:contentStatus/>
</cp:coreProperties>
</file>