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<sst xmlns="http://schemas.openxmlformats.org/spreadsheetml/2006/main" count="870" uniqueCount="151">
  <si>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</si>
  <si>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</si>
  <si>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</si>
  <si>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</si>
  <si>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</si>
  <si>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</si>
  <si>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</si>
  <si>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</si>
  <si>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</si>
  <si>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</si>
  <si>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</si>
  <si>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</si>
  <si>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</si>
  <si>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</si>
  <si>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</si>
  <si>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</si>
  <si>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</si>
  <si>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</si>
  <si>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</si>
  <si>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</si>
  <si>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</si>
  <si>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</si>
  <si>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</si>
  <si>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</si>
  <si>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</si>
  <si>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</si>
  <si>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</si>
  <si>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</si>
  <si>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</si>
  <si>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</si>
  <si>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</si>
  <si>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</si>
  <si>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</si>
  <si>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</si>
  <si>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</si>
  <si>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</si>
  <si>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</si>
  <si>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</si>
  <si>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</si>
  <si>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</si>
  <si>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</si>
  <si>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</si>
  <si>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</si>
  <si>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</si>
  <si>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</si>
  <si>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</si>
  <si>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</si>
  <si>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</si>
  <si>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</si>
  <si>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</si>
  <si>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</si>
  <si>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</si>
  <si>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</si>
  <si>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</si>
  <si>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</si>
  <si>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</si>
  <si>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</si>
  <si>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</si>
  <si>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</si>
  <si>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</si>
  <si>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</si>
  <si>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</si>
  <si>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</si>
  <si>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</si>
  <si>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</si>
  <si>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</si>
  <si>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</si>
  <si>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</si>
  <si>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</si>
  <si>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</si>
  <si>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</si>
  <si>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</si>
  <si>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</si>
  <si>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</si>
  <si>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</si>
  <si>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</si>
  <si>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</si>
  <si>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</si>
  <si>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</si>
  <si>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</si>
  <si>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</si>
  <si>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</si>
  <si>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</si>
  <si>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</si>
  <si>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</si>
  <si>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</si>
  <si>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</si>
  <si>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</si>
  <si>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</si>
  <si>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</si>
  <si>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</si>
  <si>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</si>
  <si>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</si>
  <si>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</si>
  <si>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</si>
  <si>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</si>
  <si>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</si>
  <si>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</si>
  <si>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</si>
  <si>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</si>
  <si>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</si>
  <si>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</si>
  <si>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</si>
  <si>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</si>
  <si>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</si>
  <si>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</si>
  <si>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</si>
  <si>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</si>
  <si>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</si>
  <si>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</si>
  <si>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</si>
  <si>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</si>
  <si>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</si>
  <si>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</si>
  <si>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</si>
  <si>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</si>
  <si>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</si>
  <si>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</si>
  <si>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</si>
  <si>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</si>
  <si>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</si>
  <si>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</si>
  <si>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</si>
  <si>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</si>
  <si>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</si>
  <si>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</si>
  <si>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</si>
  <si>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</si>
  <si>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</si>
  <si>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</si>
  <si>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</si>
  <si>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</si>
  <si>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</si>
  <si>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</si>
  <si>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</si>
  <si>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</si>
  <si>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</si>
  <si>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</si>
  <si>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</si>
  <si>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</si>
  <si>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</si>
  <si>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</si>
  <si>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2024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</si>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</sst>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4" fontId="5" fillId="33" borderId="32" xfId="0" applyNumberFormat="1" applyFont="1" applyFill="1" applyBorder="1" applyAlignment="1" applyProtection="1">
      <alignment/>
      <protection locked="0"/>
    </xf>
    <xf numFmtId="4" fontId="5" fillId="33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32" xfId="0" applyNumberFormat="1" applyFont="1" applyFill="1" applyBorder="1" applyAlignment="1">
      <alignment/>
    </xf>
    <xf numFmtId="4" fontId="5" fillId="33" borderId="37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38" xfId="0" applyNumberFormat="1" applyFont="1" applyFill="1" applyBorder="1" applyAlignment="1" applyProtection="1">
      <alignment/>
      <protection locked="0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33" borderId="39" xfId="0" applyNumberFormat="1" applyFont="1" applyFill="1" applyBorder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 applyProtection="1">
      <alignment/>
      <protection locked="0"/>
    </xf>
    <xf numFmtId="4" fontId="5" fillId="33" borderId="4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42" xfId="0" applyNumberFormat="1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4" fontId="5" fillId="33" borderId="43" xfId="0" applyNumberFormat="1" applyFont="1" applyFill="1" applyBorder="1" applyAlignment="1" applyProtection="1">
      <alignment/>
      <protection locked="0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/>
    </xf>
    <xf numFmtId="4" fontId="5" fillId="34" borderId="29" xfId="0" applyNumberFormat="1" applyFont="1" applyFill="1" applyBorder="1" applyAlignment="1">
      <alignment/>
    </xf>
    <xf numFmtId="4" fontId="5" fillId="34" borderId="49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4" fontId="5" fillId="33" borderId="50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33" borderId="49" xfId="0" applyNumberFormat="1" applyFont="1" applyFill="1" applyBorder="1" applyAlignment="1">
      <alignment/>
    </xf>
    <xf numFmtId="4" fontId="5" fillId="33" borderId="5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3" borderId="5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33" borderId="55" xfId="0" applyNumberFormat="1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4" fontId="5" fillId="33" borderId="57" xfId="0" applyNumberFormat="1" applyFont="1" applyFill="1" applyBorder="1" applyAlignment="1" applyProtection="1">
      <alignment/>
      <protection locked="0"/>
    </xf>
    <xf numFmtId="4" fontId="5" fillId="33" borderId="58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4" fontId="5" fillId="33" borderId="55" xfId="0" applyNumberFormat="1" applyFont="1" applyFill="1" applyBorder="1" applyAlignment="1" applyProtection="1">
      <alignment/>
      <protection locked="0"/>
    </xf>
    <xf numFmtId="4" fontId="5" fillId="0" borderId="60" xfId="0" applyNumberFormat="1" applyFont="1" applyBorder="1" applyAlignment="1">
      <alignment/>
    </xf>
    <xf numFmtId="0" fontId="10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1238900.47</v>
      </c>
      <c r="E7" s="40"/>
    </row>
    <row r="8" spans="2:5" ht="15.75" thickBot="1">
      <c r="B8" s="9"/>
      <c r="C8" s="6" t="s">
        <v>7</v>
      </c>
      <c r="D8" s="41"/>
      <c r="E8" s="42">
        <v>690205.08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3316540.91</v>
      </c>
      <c r="E18" s="45">
        <v>3794591.8400000003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3316540.91</v>
      </c>
      <c r="E23" s="51">
        <f>E18+E19+E20+E21+E22</f>
        <v>3794591.8400000003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716300</v>
      </c>
      <c r="E25" s="45">
        <v>1111067.7799999998</v>
      </c>
    </row>
    <row r="26" spans="2:5" ht="15">
      <c r="B26" s="13">
        <v>30200</v>
      </c>
      <c r="C26" s="54" t="s">
        <v>28</v>
      </c>
      <c r="D26" s="39">
        <v>5000</v>
      </c>
      <c r="E26" s="45">
        <v>5000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41000</v>
      </c>
      <c r="E29" s="50">
        <v>109944.48</v>
      </c>
    </row>
    <row r="30" spans="2:5" ht="15.75" thickBot="1">
      <c r="B30" s="16">
        <v>30000</v>
      </c>
      <c r="C30" s="15" t="s">
        <v>32</v>
      </c>
      <c r="D30" s="48">
        <f>D25+D26+D27+D28+D29</f>
        <v>762300</v>
      </c>
      <c r="E30" s="51">
        <f>E25+E26+E27+E28+E29</f>
        <v>1226012.2599999998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691286.34</v>
      </c>
      <c r="E33" s="59">
        <v>984191.75</v>
      </c>
    </row>
    <row r="34" spans="2:5" ht="15">
      <c r="B34" s="13">
        <v>40300</v>
      </c>
      <c r="C34" s="54" t="s">
        <v>37</v>
      </c>
      <c r="D34" s="61">
        <v>0</v>
      </c>
      <c r="E34" s="45">
        <v>11055.12</v>
      </c>
    </row>
    <row r="35" spans="2:5" ht="15">
      <c r="B35" s="13">
        <v>40400</v>
      </c>
      <c r="C35" s="54" t="s">
        <v>38</v>
      </c>
      <c r="D35" s="39">
        <v>10000</v>
      </c>
      <c r="E35" s="45">
        <v>10000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701286.34</v>
      </c>
      <c r="E37" s="51">
        <f>E32+E33+E34+E35+E36</f>
        <v>1005246.87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>
        <v>1417101.67</v>
      </c>
    </row>
    <row r="55" spans="2:5" ht="15">
      <c r="B55" s="13">
        <v>90200</v>
      </c>
      <c r="C55" s="54" t="s">
        <v>62</v>
      </c>
      <c r="D55" s="61">
        <v>45000</v>
      </c>
      <c r="E55" s="62">
        <v>45400</v>
      </c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1462501.67</v>
      </c>
    </row>
    <row r="57" spans="2:5" ht="16.5" thickBot="1" thickTop="1">
      <c r="B57" s="109" t="s">
        <v>64</v>
      </c>
      <c r="C57" s="110"/>
      <c r="D57" s="52">
        <f>D16+D23+D30+D37+D43+D49+D52+D56</f>
        <v>6239450.25</v>
      </c>
      <c r="E57" s="55">
        <f>E16+E23+E30+E37+E43+E49+E52+E56</f>
        <v>7488352.64</v>
      </c>
    </row>
    <row r="58" spans="2:5" ht="16.5" thickBot="1" thickTop="1">
      <c r="B58" s="109" t="s">
        <v>65</v>
      </c>
      <c r="C58" s="110"/>
      <c r="D58" s="52">
        <f>D57+D5+D6+D7+D8</f>
        <v>7478350.72</v>
      </c>
      <c r="E58" s="55">
        <f>E57+E5+E6+E7+E8</f>
        <v>8178557.72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3350000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3350000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706300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33000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744300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/>
    </row>
    <row r="55" spans="2:5" ht="15">
      <c r="B55" s="13">
        <v>90200</v>
      </c>
      <c r="C55" s="54" t="s">
        <v>62</v>
      </c>
      <c r="D55" s="61">
        <v>45000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5557623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5557623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3350000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3350000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706300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33000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744300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/>
    </row>
    <row r="55" spans="2:5" ht="15">
      <c r="B55" s="13">
        <v>90200</v>
      </c>
      <c r="C55" s="54" t="s">
        <v>62</v>
      </c>
      <c r="D55" s="61">
        <v>45000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5557623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5557623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1566926.86</v>
      </c>
      <c r="E10" s="89">
        <v>0</v>
      </c>
      <c r="F10" s="90">
        <v>1617264.4899999998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555000</v>
      </c>
      <c r="Q10" s="89">
        <v>0</v>
      </c>
      <c r="R10" s="90">
        <v>555000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980000</v>
      </c>
      <c r="AC10" s="89">
        <v>0</v>
      </c>
      <c r="AD10" s="90">
        <v>980000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3101926.8600000003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3152264.4899999998</v>
      </c>
    </row>
    <row r="11" spans="2:76" ht="15">
      <c r="B11" s="13">
        <v>102</v>
      </c>
      <c r="C11" s="25" t="s">
        <v>92</v>
      </c>
      <c r="D11" s="88">
        <v>110050</v>
      </c>
      <c r="E11" s="89">
        <v>0</v>
      </c>
      <c r="F11" s="90">
        <v>134517.47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50300</v>
      </c>
      <c r="Q11" s="89">
        <v>0</v>
      </c>
      <c r="R11" s="90">
        <v>50300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94970</v>
      </c>
      <c r="AC11" s="89">
        <v>0</v>
      </c>
      <c r="AD11" s="90">
        <v>98499.29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255320</v>
      </c>
      <c r="BW11" s="77">
        <f t="shared" si="1"/>
        <v>0</v>
      </c>
      <c r="BX11" s="79">
        <f t="shared" si="2"/>
        <v>283316.76</v>
      </c>
    </row>
    <row r="12" spans="2:76" ht="15">
      <c r="B12" s="13">
        <v>103</v>
      </c>
      <c r="C12" s="25" t="s">
        <v>93</v>
      </c>
      <c r="D12" s="88">
        <v>522417.31</v>
      </c>
      <c r="E12" s="89">
        <v>0</v>
      </c>
      <c r="F12" s="90">
        <v>716793.42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367000</v>
      </c>
      <c r="Q12" s="89">
        <v>0</v>
      </c>
      <c r="R12" s="90">
        <v>492639.63000000006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220322.22</v>
      </c>
      <c r="AC12" s="89">
        <v>0</v>
      </c>
      <c r="AD12" s="90">
        <v>268521.35000000003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1109739.53</v>
      </c>
      <c r="BW12" s="77">
        <f t="shared" si="1"/>
        <v>0</v>
      </c>
      <c r="BX12" s="79">
        <f t="shared" si="2"/>
        <v>1477954.4000000001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3331.83</v>
      </c>
      <c r="BJ18" s="89">
        <v>0</v>
      </c>
      <c r="BK18" s="101">
        <v>3839.61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3331.83</v>
      </c>
      <c r="BW18" s="77">
        <f t="shared" si="1"/>
        <v>0</v>
      </c>
      <c r="BX18" s="79">
        <f t="shared" si="2"/>
        <v>3839.61</v>
      </c>
    </row>
    <row r="19" spans="2:76" ht="15">
      <c r="B19" s="13">
        <v>110</v>
      </c>
      <c r="C19" s="25" t="s">
        <v>98</v>
      </c>
      <c r="D19" s="88">
        <v>39500</v>
      </c>
      <c r="E19" s="89">
        <v>0</v>
      </c>
      <c r="F19" s="90">
        <v>40624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221370.49</v>
      </c>
      <c r="BJ19" s="89">
        <v>0</v>
      </c>
      <c r="BK19" s="101">
        <v>221370.49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260870.49</v>
      </c>
      <c r="BW19" s="77">
        <f t="shared" si="1"/>
        <v>0</v>
      </c>
      <c r="BX19" s="79">
        <f t="shared" si="2"/>
        <v>261994.49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2238894.17</v>
      </c>
      <c r="E20" s="78">
        <f t="shared" si="3"/>
        <v>0</v>
      </c>
      <c r="F20" s="79">
        <f t="shared" si="3"/>
        <v>2509199.38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972300</v>
      </c>
      <c r="Q20" s="78">
        <f t="shared" si="3"/>
        <v>0</v>
      </c>
      <c r="R20" s="77">
        <f t="shared" si="3"/>
        <v>1097939.6300000001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1295292.22</v>
      </c>
      <c r="AC20" s="78">
        <f t="shared" si="3"/>
        <v>0</v>
      </c>
      <c r="AD20" s="77">
        <f t="shared" si="3"/>
        <v>1347020.6400000001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224702.31999999998</v>
      </c>
      <c r="BJ20" s="78">
        <f t="shared" si="3"/>
        <v>0</v>
      </c>
      <c r="BK20" s="77">
        <f t="shared" si="3"/>
        <v>225210.09999999998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4731188.710000001</v>
      </c>
      <c r="BW20" s="77">
        <f>BW10+BW11+BW12+BW13+BW14+BW15+BW16+BW17+BW18+BW19</f>
        <v>0</v>
      </c>
      <c r="BX20" s="95">
        <f>BX10+BX11+BX12+BX13+BX14+BX15+BX16+BX17+BX18+BX19</f>
        <v>5179369.750000001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15949.77</v>
      </c>
      <c r="E24" s="89">
        <v>0</v>
      </c>
      <c r="F24" s="90">
        <v>16049.37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441072.9</v>
      </c>
      <c r="Q24" s="89">
        <v>0</v>
      </c>
      <c r="R24" s="101">
        <v>576498.0599999999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667150</v>
      </c>
      <c r="AC24" s="89">
        <v>0</v>
      </c>
      <c r="AD24" s="101">
        <v>696028.85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1124172.67</v>
      </c>
      <c r="BW24" s="77">
        <f t="shared" si="4"/>
        <v>0</v>
      </c>
      <c r="BX24" s="79">
        <f t="shared" si="4"/>
        <v>1288576.2799999998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163666.34</v>
      </c>
      <c r="Q26" s="89">
        <v>0</v>
      </c>
      <c r="R26" s="101">
        <v>163666.34</v>
      </c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163666.34</v>
      </c>
      <c r="BW26" s="77">
        <f t="shared" si="4"/>
        <v>0</v>
      </c>
      <c r="BX26" s="79">
        <f t="shared" si="4"/>
        <v>163666.34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15949.77</v>
      </c>
      <c r="E28" s="78">
        <f t="shared" si="5"/>
        <v>0</v>
      </c>
      <c r="F28" s="79">
        <f t="shared" si="5"/>
        <v>16049.37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604739.24</v>
      </c>
      <c r="Q28" s="78">
        <f t="shared" si="5"/>
        <v>0</v>
      </c>
      <c r="R28" s="77">
        <f t="shared" si="5"/>
        <v>740164.3999999999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667150</v>
      </c>
      <c r="AC28" s="78">
        <f t="shared" si="5"/>
        <v>0</v>
      </c>
      <c r="AD28" s="77">
        <f t="shared" si="5"/>
        <v>696028.85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1287839.01</v>
      </c>
      <c r="BW28" s="77">
        <f>BW23+BW24+BW25+BW26+BW27</f>
        <v>0</v>
      </c>
      <c r="BX28" s="95">
        <f>BX23+BX24+BX25+BX26+BX27</f>
        <v>1452242.6199999999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>
        <v>1457477.05</v>
      </c>
      <c r="BU49" s="76"/>
      <c r="BV49" s="85">
        <f aca="true" t="shared" si="15" ref="BV49:BX50">D49+G49+J49+M49+P49+S49+V49+Y49+AB49+AE49+AH49+AK49+AN49+AQ49+AT49+AW49+AZ49+BC49+BF49+BI49+BL49+BO49+BR49</f>
        <v>1414323</v>
      </c>
      <c r="BW49" s="77">
        <f t="shared" si="15"/>
        <v>0</v>
      </c>
      <c r="BX49" s="79">
        <f t="shared" si="15"/>
        <v>1457477.05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>
        <v>89468.3</v>
      </c>
      <c r="BU50" s="76"/>
      <c r="BV50" s="85">
        <f t="shared" si="15"/>
        <v>45000</v>
      </c>
      <c r="BW50" s="77">
        <f t="shared" si="15"/>
        <v>0</v>
      </c>
      <c r="BX50" s="79">
        <f t="shared" si="15"/>
        <v>89468.3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1546945.35</v>
      </c>
      <c r="BU51" s="85"/>
      <c r="BV51" s="85">
        <f>BV49+BV50</f>
        <v>1459323</v>
      </c>
      <c r="BW51" s="77">
        <f>BW49+BW50</f>
        <v>0</v>
      </c>
      <c r="BX51" s="95">
        <f>BX49+BX50</f>
        <v>1546945.35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2254843.94</v>
      </c>
      <c r="E53" s="86">
        <f t="shared" si="18"/>
        <v>0</v>
      </c>
      <c r="F53" s="86">
        <f t="shared" si="18"/>
        <v>2525248.75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1577039.24</v>
      </c>
      <c r="Q53" s="86">
        <f t="shared" si="18"/>
        <v>0</v>
      </c>
      <c r="R53" s="86">
        <f t="shared" si="18"/>
        <v>1838104.03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1962442.22</v>
      </c>
      <c r="AC53" s="86">
        <f t="shared" si="18"/>
        <v>0</v>
      </c>
      <c r="AD53" s="86">
        <f t="shared" si="18"/>
        <v>2043049.4900000002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224702.31999999998</v>
      </c>
      <c r="BJ53" s="86">
        <f t="shared" si="19"/>
        <v>0</v>
      </c>
      <c r="BK53" s="86">
        <f t="shared" si="19"/>
        <v>225210.09999999998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1459323</v>
      </c>
      <c r="BS53" s="86">
        <f t="shared" si="19"/>
        <v>0</v>
      </c>
      <c r="BT53" s="86">
        <f t="shared" si="19"/>
        <v>1546945.35</v>
      </c>
      <c r="BU53" s="86">
        <f>BU8</f>
        <v>0</v>
      </c>
      <c r="BV53" s="102">
        <f>BV8+BV20+BV28+BV35+BV42+BV46+BV51</f>
        <v>7478350.720000001</v>
      </c>
      <c r="BW53" s="87">
        <f>BW20+BW28+BW35+BW42+BW46+BW51</f>
        <v>0</v>
      </c>
      <c r="BX53" s="87">
        <f>BX20+BX28+BX35+BX42+BX46+BX51</f>
        <v>8178557.720000001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1275009.1099999999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525000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900000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2700009.11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105050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45300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84970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235320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473262.8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355000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213700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1041962.8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39500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81508.09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121008.09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1892821.91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925300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1198670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81508.09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4098300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1414323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/>
      <c r="BU50" s="76"/>
      <c r="BV50" s="85">
        <f t="shared" si="9"/>
        <v>45000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0</v>
      </c>
      <c r="BU51" s="85"/>
      <c r="BV51" s="85">
        <f>BV49+BV50</f>
        <v>1459323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1892821.91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925300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1198670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81508.09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1459323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5557623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1275009.1099999999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525000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900000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2700009.11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105050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45300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84970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235320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473262.8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355000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213700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1041962.8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39500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81508.09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121008.09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1892821.91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925300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1198670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81508.09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4098300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1414323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/>
      <c r="BU50" s="76"/>
      <c r="BV50" s="85">
        <f t="shared" si="9"/>
        <v>45000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0</v>
      </c>
      <c r="BU51" s="85"/>
      <c r="BV51" s="85">
        <f>BV49+BV50</f>
        <v>1459323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1892821.91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925300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1198670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81508.09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1459323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5557623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2023-07-18T13:31:05Z</dcterms:modified>
  <cp:category/>
  <cp:version/>
  <cp:contentType/>
  <cp:contentStatus/>
</cp:coreProperties>
</file>