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<sst xmlns="http://schemas.openxmlformats.org/spreadsheetml/2006/main" count="870" uniqueCount="151">
  <si>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</si>
  <si>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</si>
  <si>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</si>
  <si>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</si>
  <si>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</si>
  <si>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</si>
  <si>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</si>
  <si>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</si>
  <si>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</si>
  <si>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</si>
  <si>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</si>
  <si>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</si>
  <si>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</si>
  <si>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</si>
  <si>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</si>
  <si>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</si>
  <si>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</si>
  <si>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</si>
  <si>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</si>
  <si>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</si>
  <si>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</si>
  <si>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</si>
  <si>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</si>
  <si>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</si>
  <si>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</si>
  <si>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</si>
  <si>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</si>
  <si>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</si>
  <si>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</si>
  <si>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</si>
  <si>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</si>
  <si>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</si>
  <si>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</si>
  <si>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</si>
  <si>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</si>
  <si>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</si>
  <si>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</si>
  <si>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</si>
  <si>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</si>
  <si>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</si>
  <si>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</si>
  <si>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</si>
  <si>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</si>
  <si>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</si>
  <si>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</si>
  <si>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</si>
  <si>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</si>
  <si>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</si>
  <si>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</si>
  <si>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</si>
  <si>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</si>
  <si>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</si>
  <si>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</si>
  <si>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</si>
  <si>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</si>
  <si>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</si>
  <si>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</si>
  <si>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</si>
  <si>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</si>
  <si>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</si>
  <si>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</si>
  <si>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</si>
  <si>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</si>
  <si>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</si>
  <si>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</si>
  <si>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</si>
  <si>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</si>
  <si>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</si>
  <si>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</si>
  <si>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</si>
  <si>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</si>
  <si>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</si>
  <si>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</si>
  <si>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</si>
  <si>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</si>
  <si>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</si>
  <si>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</si>
  <si>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</si>
  <si>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</si>
  <si>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</si>
  <si>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</si>
  <si>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</si>
  <si>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</si>
  <si>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</si>
  <si>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</si>
  <si>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</si>
  <si>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</si>
  <si>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</si>
  <si>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</si>
  <si>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</si>
  <si>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</si>
  <si>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</si>
  <si>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</si>
  <si>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</si>
  <si>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</si>
  <si>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</si>
  <si>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</si>
  <si>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</si>
  <si>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</si>
  <si>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</si>
  <si>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</si>
  <si>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</si>
  <si>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</si>
  <si>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</si>
  <si>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</si>
  <si>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</si>
  <si>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</si>
  <si>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</si>
  <si>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</si>
  <si>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</si>
  <si>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</si>
  <si>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</si>
  <si>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</si>
  <si>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</si>
  <si>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</si>
  <si>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</si>
  <si>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</si>
  <si>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</si>
  <si>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</si>
  <si>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</si>
  <si>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</si>
  <si>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</si>
  <si>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</si>
  <si>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</si>
  <si>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</si>
  <si>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</si>
  <si>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</si>
  <si>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</si>
  <si>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</si>
  <si>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</si>
  <si>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</si>
  <si>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</si>
  <si>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</si>
  <si>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</si>
  <si>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</si>
  <si>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</si>
  <si>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</si>
  <si>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</si>
  <si>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</si>
  <si>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</si>
  <si>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</si>
  <si>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</si>
  <si>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2023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</si>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</sst>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2" xfId="0" applyNumberFormat="1" applyFont="1" applyFill="1" applyBorder="1" applyAlignment="1" applyProtection="1">
      <alignment/>
      <protection locked="0"/>
    </xf>
    <xf numFmtId="4" fontId="5" fillId="33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 applyProtection="1">
      <alignment/>
      <protection locked="0"/>
    </xf>
    <xf numFmtId="4" fontId="5" fillId="33" borderId="4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2" xfId="0" applyNumberFormat="1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10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1084782.84</v>
      </c>
      <c r="E7" s="40"/>
    </row>
    <row r="8" spans="2:5" ht="15.75" thickBot="1">
      <c r="B8" s="9"/>
      <c r="C8" s="6" t="s">
        <v>7</v>
      </c>
      <c r="D8" s="41"/>
      <c r="E8" s="42">
        <v>1341803.36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3472299.12</v>
      </c>
      <c r="E18" s="45">
        <v>3520350.05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3472299.12</v>
      </c>
      <c r="E23" s="51">
        <f>E18+E19+E20+E21+E22</f>
        <v>3520350.05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711915</v>
      </c>
      <c r="E25" s="45">
        <v>1042184.04</v>
      </c>
    </row>
    <row r="26" spans="2:5" ht="15">
      <c r="B26" s="13">
        <v>30200</v>
      </c>
      <c r="C26" s="54" t="s">
        <v>28</v>
      </c>
      <c r="D26" s="39">
        <v>5000</v>
      </c>
      <c r="E26" s="45">
        <v>5000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49600</v>
      </c>
      <c r="E29" s="50">
        <v>125023.36</v>
      </c>
    </row>
    <row r="30" spans="2:5" ht="15.75" thickBot="1">
      <c r="B30" s="16">
        <v>30000</v>
      </c>
      <c r="C30" s="15" t="s">
        <v>32</v>
      </c>
      <c r="D30" s="48">
        <f>D25+D26+D27+D28+D29</f>
        <v>766515</v>
      </c>
      <c r="E30" s="51">
        <f>E25+E26+E27+E28+E29</f>
        <v>1172207.4000000001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564895.87</v>
      </c>
      <c r="E33" s="59">
        <v>755187.96</v>
      </c>
    </row>
    <row r="34" spans="2:5" ht="15">
      <c r="B34" s="13">
        <v>40300</v>
      </c>
      <c r="C34" s="54" t="s">
        <v>37</v>
      </c>
      <c r="D34" s="61">
        <v>0</v>
      </c>
      <c r="E34" s="45">
        <v>73695.03</v>
      </c>
    </row>
    <row r="35" spans="2:5" ht="15">
      <c r="B35" s="13">
        <v>40400</v>
      </c>
      <c r="C35" s="54" t="s">
        <v>38</v>
      </c>
      <c r="D35" s="39">
        <v>1000</v>
      </c>
      <c r="E35" s="45">
        <v>9150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565895.87</v>
      </c>
      <c r="E37" s="51">
        <f>E32+E33+E34+E35+E36</f>
        <v>838032.99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1000000</v>
      </c>
      <c r="E51" s="62">
        <v>1000000</v>
      </c>
    </row>
    <row r="52" spans="2:5" ht="15.75" thickBot="1">
      <c r="B52" s="16">
        <v>70000</v>
      </c>
      <c r="C52" s="15" t="s">
        <v>58</v>
      </c>
      <c r="D52" s="48">
        <f>D51</f>
        <v>1000000</v>
      </c>
      <c r="E52" s="51">
        <f>E51</f>
        <v>1000000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>
        <v>1418358.9</v>
      </c>
    </row>
    <row r="55" spans="2:5" ht="15">
      <c r="B55" s="13">
        <v>90200</v>
      </c>
      <c r="C55" s="54" t="s">
        <v>62</v>
      </c>
      <c r="D55" s="61">
        <v>45000</v>
      </c>
      <c r="E55" s="62">
        <v>45400</v>
      </c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1463758.9</v>
      </c>
    </row>
    <row r="57" spans="2:5" ht="16.5" thickBot="1" thickTop="1">
      <c r="B57" s="109" t="s">
        <v>64</v>
      </c>
      <c r="C57" s="110"/>
      <c r="D57" s="52">
        <f>D16+D23+D30+D37+D43+D49+D52+D56</f>
        <v>7264032.99</v>
      </c>
      <c r="E57" s="55">
        <f>E16+E23+E30+E37+E43+E49+E52+E56</f>
        <v>7994349.34</v>
      </c>
    </row>
    <row r="58" spans="2:5" ht="16.5" thickBot="1" thickTop="1">
      <c r="B58" s="109" t="s">
        <v>65</v>
      </c>
      <c r="C58" s="110"/>
      <c r="D58" s="52">
        <f>D57+D5+D6+D7+D8</f>
        <v>8348815.83</v>
      </c>
      <c r="E58" s="55">
        <f>E57+E5+E6+E7+E8</f>
        <v>9336152.7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3542290.31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3542290.31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724915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43600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773515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4500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/>
    </row>
    <row r="55" spans="2:5" ht="15">
      <c r="B55" s="13">
        <v>90200</v>
      </c>
      <c r="C55" s="54" t="s">
        <v>62</v>
      </c>
      <c r="D55" s="61">
        <v>45000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6780628.3100000005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6780628.3100000005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3542290.31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3542290.31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724915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43600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773515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4500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/>
    </row>
    <row r="55" spans="2:5" ht="15">
      <c r="B55" s="13">
        <v>90200</v>
      </c>
      <c r="C55" s="54" t="s">
        <v>62</v>
      </c>
      <c r="D55" s="61">
        <v>45000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6780628.3100000005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6780628.3100000005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1573248.4899999998</v>
      </c>
      <c r="E10" s="89">
        <v>0</v>
      </c>
      <c r="F10" s="90">
        <v>1654902.64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555000</v>
      </c>
      <c r="Q10" s="89">
        <v>0</v>
      </c>
      <c r="R10" s="90">
        <v>555000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950000</v>
      </c>
      <c r="AC10" s="89">
        <v>0</v>
      </c>
      <c r="AD10" s="90">
        <v>950000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3078248.4899999998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3159902.6399999997</v>
      </c>
    </row>
    <row r="11" spans="2:76" ht="15">
      <c r="B11" s="13">
        <v>102</v>
      </c>
      <c r="C11" s="25" t="s">
        <v>92</v>
      </c>
      <c r="D11" s="88">
        <v>119400</v>
      </c>
      <c r="E11" s="89">
        <v>0</v>
      </c>
      <c r="F11" s="90">
        <v>135208.95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50300</v>
      </c>
      <c r="Q11" s="89">
        <v>0</v>
      </c>
      <c r="R11" s="90">
        <v>50300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94962</v>
      </c>
      <c r="AC11" s="89">
        <v>0</v>
      </c>
      <c r="AD11" s="90">
        <v>97912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264662</v>
      </c>
      <c r="BW11" s="77">
        <f t="shared" si="1"/>
        <v>0</v>
      </c>
      <c r="BX11" s="79">
        <f t="shared" si="2"/>
        <v>283420.95</v>
      </c>
    </row>
    <row r="12" spans="2:76" ht="15">
      <c r="B12" s="13">
        <v>103</v>
      </c>
      <c r="C12" s="25" t="s">
        <v>93</v>
      </c>
      <c r="D12" s="88">
        <v>580373.21</v>
      </c>
      <c r="E12" s="89">
        <v>0</v>
      </c>
      <c r="F12" s="90">
        <v>919246.47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373138.38</v>
      </c>
      <c r="Q12" s="89">
        <v>0</v>
      </c>
      <c r="R12" s="90">
        <v>530090.72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216499.35</v>
      </c>
      <c r="AC12" s="89">
        <v>0</v>
      </c>
      <c r="AD12" s="90">
        <v>241665.77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1170010.94</v>
      </c>
      <c r="BW12" s="77">
        <f t="shared" si="1"/>
        <v>0</v>
      </c>
      <c r="BX12" s="79">
        <f t="shared" si="2"/>
        <v>1691002.96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3456.03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3456.03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39500</v>
      </c>
      <c r="E19" s="89">
        <v>0</v>
      </c>
      <c r="F19" s="90">
        <v>42143.95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236027.29</v>
      </c>
      <c r="BJ19" s="89">
        <v>0</v>
      </c>
      <c r="BK19" s="101">
        <v>239866.9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275527.29000000004</v>
      </c>
      <c r="BW19" s="77">
        <f t="shared" si="1"/>
        <v>0</v>
      </c>
      <c r="BX19" s="79">
        <f t="shared" si="2"/>
        <v>282010.85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2312521.6999999997</v>
      </c>
      <c r="E20" s="78">
        <f t="shared" si="3"/>
        <v>0</v>
      </c>
      <c r="F20" s="79">
        <f t="shared" si="3"/>
        <v>2751502.01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978438.38</v>
      </c>
      <c r="Q20" s="78">
        <f t="shared" si="3"/>
        <v>0</v>
      </c>
      <c r="R20" s="77">
        <f t="shared" si="3"/>
        <v>1135390.72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1261461.35</v>
      </c>
      <c r="AC20" s="78">
        <f t="shared" si="3"/>
        <v>0</v>
      </c>
      <c r="AD20" s="77">
        <f t="shared" si="3"/>
        <v>1289577.77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239483.32</v>
      </c>
      <c r="BJ20" s="78">
        <f t="shared" si="3"/>
        <v>0</v>
      </c>
      <c r="BK20" s="77">
        <f t="shared" si="3"/>
        <v>239866.9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4791904.75</v>
      </c>
      <c r="BW20" s="77">
        <f>BW10+BW11+BW12+BW13+BW14+BW15+BW16+BW17+BW18+BW19</f>
        <v>0</v>
      </c>
      <c r="BX20" s="95">
        <f>BX10+BX11+BX12+BX13+BX14+BX15+BX16+BX17+BX18+BX19</f>
        <v>5416337.399999999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47350</v>
      </c>
      <c r="E24" s="89">
        <v>0</v>
      </c>
      <c r="F24" s="90">
        <v>57884.04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444504.33</v>
      </c>
      <c r="Q24" s="89">
        <v>0</v>
      </c>
      <c r="R24" s="101">
        <v>629020.64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187097.51</v>
      </c>
      <c r="AC24" s="89">
        <v>0</v>
      </c>
      <c r="AD24" s="101">
        <v>285212.17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678951.8400000001</v>
      </c>
      <c r="BW24" s="77">
        <f t="shared" si="4"/>
        <v>0</v>
      </c>
      <c r="BX24" s="79">
        <f t="shared" si="4"/>
        <v>972116.8500000001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418636.24</v>
      </c>
      <c r="Q26" s="89">
        <v>0</v>
      </c>
      <c r="R26" s="101">
        <v>418636.24</v>
      </c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418636.24</v>
      </c>
      <c r="BW26" s="77">
        <f t="shared" si="4"/>
        <v>0</v>
      </c>
      <c r="BX26" s="79">
        <f t="shared" si="4"/>
        <v>418636.24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47350</v>
      </c>
      <c r="E28" s="78">
        <f t="shared" si="5"/>
        <v>0</v>
      </c>
      <c r="F28" s="79">
        <f t="shared" si="5"/>
        <v>57884.04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863140.5700000001</v>
      </c>
      <c r="Q28" s="78">
        <f t="shared" si="5"/>
        <v>0</v>
      </c>
      <c r="R28" s="77">
        <f t="shared" si="5"/>
        <v>1047656.88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187097.51</v>
      </c>
      <c r="AC28" s="78">
        <f t="shared" si="5"/>
        <v>0</v>
      </c>
      <c r="AD28" s="77">
        <f t="shared" si="5"/>
        <v>285212.17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1097588.08</v>
      </c>
      <c r="BW28" s="77">
        <f>BW23+BW24+BW25+BW26+BW27</f>
        <v>0</v>
      </c>
      <c r="BX28" s="95">
        <f>BX23+BX24+BX25+BX26+BX27</f>
        <v>1390753.09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1000000</v>
      </c>
      <c r="BP45" s="89">
        <v>0</v>
      </c>
      <c r="BQ45" s="101">
        <v>1000000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1000000</v>
      </c>
      <c r="BP46" s="78">
        <f>BP45</f>
        <v>0</v>
      </c>
      <c r="BQ46" s="95">
        <f>BQ45</f>
        <v>1000000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1000000</v>
      </c>
      <c r="BW46" s="77">
        <f>BW45</f>
        <v>0</v>
      </c>
      <c r="BX46" s="95">
        <f>BX45</f>
        <v>1000000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>
        <v>1445920.58</v>
      </c>
      <c r="BU49" s="76"/>
      <c r="BV49" s="85">
        <f aca="true" t="shared" si="15" ref="BV49:BX50">D49+G49+J49+M49+P49+S49+V49+Y49+AB49+AE49+AH49+AK49+AN49+AQ49+AT49+AW49+AZ49+BC49+BF49+BI49+BL49+BO49+BR49</f>
        <v>1414323</v>
      </c>
      <c r="BW49" s="77">
        <f t="shared" si="15"/>
        <v>0</v>
      </c>
      <c r="BX49" s="79">
        <f t="shared" si="15"/>
        <v>1445920.58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>
        <v>83141.62999999999</v>
      </c>
      <c r="BU50" s="76"/>
      <c r="BV50" s="85">
        <f t="shared" si="15"/>
        <v>45000</v>
      </c>
      <c r="BW50" s="77">
        <f t="shared" si="15"/>
        <v>0</v>
      </c>
      <c r="BX50" s="79">
        <f t="shared" si="15"/>
        <v>83141.62999999999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1529062.21</v>
      </c>
      <c r="BU51" s="85"/>
      <c r="BV51" s="85">
        <f>BV49+BV50</f>
        <v>1459323</v>
      </c>
      <c r="BW51" s="77">
        <f>BW49+BW50</f>
        <v>0</v>
      </c>
      <c r="BX51" s="95">
        <f>BX49+BX50</f>
        <v>1529062.21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2359871.6999999997</v>
      </c>
      <c r="E53" s="86">
        <f t="shared" si="18"/>
        <v>0</v>
      </c>
      <c r="F53" s="86">
        <f t="shared" si="18"/>
        <v>2809386.05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1841578.9500000002</v>
      </c>
      <c r="Q53" s="86">
        <f t="shared" si="18"/>
        <v>0</v>
      </c>
      <c r="R53" s="86">
        <f t="shared" si="18"/>
        <v>2183047.6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1448558.86</v>
      </c>
      <c r="AC53" s="86">
        <f t="shared" si="18"/>
        <v>0</v>
      </c>
      <c r="AD53" s="86">
        <f t="shared" si="18"/>
        <v>1574789.94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239483.32</v>
      </c>
      <c r="BJ53" s="86">
        <f t="shared" si="19"/>
        <v>0</v>
      </c>
      <c r="BK53" s="86">
        <f t="shared" si="19"/>
        <v>239866.9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1000000</v>
      </c>
      <c r="BP53" s="86">
        <f t="shared" si="19"/>
        <v>0</v>
      </c>
      <c r="BQ53" s="86">
        <f t="shared" si="19"/>
        <v>1000000</v>
      </c>
      <c r="BR53" s="86">
        <f t="shared" si="19"/>
        <v>1459323</v>
      </c>
      <c r="BS53" s="86">
        <f t="shared" si="19"/>
        <v>0</v>
      </c>
      <c r="BT53" s="86">
        <f t="shared" si="19"/>
        <v>1529062.21</v>
      </c>
      <c r="BU53" s="86">
        <f>BU8</f>
        <v>0</v>
      </c>
      <c r="BV53" s="102">
        <f>BV8+BV20+BV28+BV35+BV42+BV46+BV51</f>
        <v>8348815.83</v>
      </c>
      <c r="BW53" s="87">
        <f>BW20+BW28+BW35+BW42+BW46+BW51</f>
        <v>0</v>
      </c>
      <c r="BX53" s="87">
        <f>BX20+BX28+BX35+BX42+BX46+BX51</f>
        <v>9336152.7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1323248.4899999998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555000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950000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2828248.4899999998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119400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50300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94962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264662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551400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335600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209185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1096185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39500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92709.82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132209.82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2033548.4899999998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940900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1254147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92709.82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4321305.31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1414323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/>
      <c r="BU50" s="76"/>
      <c r="BV50" s="85">
        <f t="shared" si="9"/>
        <v>45000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0</v>
      </c>
      <c r="BU51" s="85"/>
      <c r="BV51" s="85">
        <f>BV49+BV50</f>
        <v>1459323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2033548.4899999998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940900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1254147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92709.82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1000000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1459323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6780628.31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1323248.4899999998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555000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950000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2828248.4899999998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119400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50300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94962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264662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551400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335600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209185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1096185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39500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92709.82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132209.82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2033548.4899999998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940900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1254147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92709.82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4321305.31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1414323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/>
      <c r="BU50" s="76"/>
      <c r="BV50" s="85">
        <f t="shared" si="9"/>
        <v>45000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0</v>
      </c>
      <c r="BU51" s="85"/>
      <c r="BV51" s="85">
        <f>BV49+BV50</f>
        <v>1459323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2033548.4899999998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940900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1254147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92709.82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1000000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1459323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6780628.31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2023-07-18T13:33:38Z</dcterms:modified>
  <cp:category/>
  <cp:version/>
  <cp:contentType/>
  <cp:contentStatus/>
</cp:coreProperties>
</file>