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0" sheetId="1" r:id="rId1"/>
    <sheet name="Entrate_Bilancio_2021" sheetId="2" r:id="rId2"/>
    <sheet name="Entrate_Bilancio_2022" sheetId="3" r:id="rId3"/>
    <sheet name="Entrate_Rendiconto_Anno0" sheetId="4" state="hidden" r:id="rId4"/>
    <sheet name="Spese_Bilancio_2020" sheetId="5" r:id="rId5"/>
    <sheet name="Spese_Bilancio_2021" sheetId="6" r:id="rId6"/>
    <sheet name="Spese_Bilancio_2022" sheetId="7" r:id="rId7"/>
    <sheet name="Spese_Rendiconto_Anno0" sheetId="8" state="hidden" r:id="rId8"/>
  </sheets>
  <definedNames>
    <definedName name="_xlnm.Print_Area" localSheetId="0">'Entrate_Bilancio_2020'!$B$1:$E$58</definedName>
    <definedName name="_xlnm.Print_Area" localSheetId="1">'Entrate_Bilancio_2021'!$B$1:$E$58</definedName>
    <definedName name="_xlnm.Print_Area" localSheetId="2">'Entrate_Bilancio_2022'!$B$1:$E$58</definedName>
    <definedName name="_xlnm.Print_Area" localSheetId="3">'Entrate_Rendiconto_Anno0'!$B$1:$E$59</definedName>
    <definedName name="_xlnm.Print_Area" localSheetId="4">'Spese_Bilancio_2020'!$B$1:$BX$53</definedName>
    <definedName name="_xlnm.Print_Area" localSheetId="5">'Spese_Bilancio_2021'!$B$1:$BX$53</definedName>
    <definedName name="_xlnm.Print_Area" localSheetId="6">'Spese_Bilancio_2022'!$B$1:$BX$53</definedName>
    <definedName name="_xlnm.Print_Area" localSheetId="7">'Spese_Rendiconto_Anno0'!$B$1:$BX$54</definedName>
    <definedName name="_xlnm.Print_Titles" localSheetId="4">'Spese_Bilancio_2020'!$B:$C</definedName>
    <definedName name="_xlnm.Print_Titles" localSheetId="5">'Spese_Bilancio_2021'!$B:$C</definedName>
    <definedName name="_xlnm.Print_Titles" localSheetId="6">'Spese_Bilancio_2022'!$B:$C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<sst xmlns="http://schemas.openxmlformats.org/spreadsheetml/2006/main" count="870" uniqueCount="151">
  <si>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</si>
  <si>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</si>
  <si>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</si>
  <si>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</si>
  <si>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</si>
  <si>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</si>
  <si>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</si>
  <si>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</si>
  <si>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</si>
  <si>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</si>
  <si>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</si>
  <si>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</si>
  <si>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</si>
  <si>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</si>
  <si>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</si>
  <si>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</si>
  <si>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</si>
  <si>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</si>
  <si>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</si>
  <si>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</si>
  <si>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</si>
  <si>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</si>
  <si>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</si>
  <si>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</si>
  <si>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</si>
  <si>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</si>
  <si>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</si>
  <si>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</si>
  <si>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</si>
  <si>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</si>
  <si>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</si>
  <si>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</si>
  <si>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</si>
  <si>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</si>
  <si>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</si>
  <si>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</si>
  <si>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</si>
  <si>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</si>
  <si>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</si>
  <si>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</si>
  <si>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</si>
  <si>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</si>
  <si>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</si>
  <si>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</si>
  <si>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</si>
  <si>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</si>
  <si>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</si>
  <si>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</si>
  <si>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</si>
  <si>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</si>
  <si>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</si>
  <si>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</si>
  <si>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</si>
  <si>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</si>
  <si>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</si>
  <si>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</si>
  <si>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</si>
  <si>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</si>
  <si>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</si>
  <si>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</si>
  <si>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</si>
  <si>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</si>
  <si>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</si>
  <si>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</si>
  <si>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</si>
  <si>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</si>
  <si>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</si>
  <si>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</si>
  <si>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</si>
  <si>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</si>
  <si>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</si>
  <si>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</si>
  <si>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</si>
  <si>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</si>
  <si>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</si>
  <si>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</si>
  <si>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</si>
  <si>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</si>
  <si>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</si>
  <si>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</si>
  <si>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</si>
  <si>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</si>
  <si>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</si>
  <si>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</si>
  <si>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</si>
  <si>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</si>
  <si>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</si>
  <si>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</si>
  <si>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</si>
  <si>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</si>
  <si>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</si>
  <si>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</si>
  <si>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</si>
  <si>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</si>
  <si>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</si>
  <si>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</si>
  <si>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</si>
  <si>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</si>
  <si>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</si>
  <si>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</si>
  <si>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</si>
  <si>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</si>
  <si>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</si>
  <si>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</si>
  <si>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</si>
  <si>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</si>
  <si>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</si>
  <si>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</si>
  <si>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</si>
  <si>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</si>
  <si>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</si>
  <si>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</si>
  <si>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</si>
  <si>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</si>
  <si>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</si>
  <si>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</si>
  <si>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</si>
  <si>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</si>
  <si>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</si>
  <si>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</si>
  <si>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</si>
  <si>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</si>
  <si>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</si>
  <si>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</si>
  <si>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</si>
  <si>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</si>
  <si>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</si>
  <si>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</si>
  <si>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</si>
  <si>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</si>
  <si>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</si>
  <si>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</si>
  <si>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</si>
  <si>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</si>
  <si>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</si>
  <si>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</si>
  <si>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</si>
  <si>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</si>
  <si>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</si>
  <si>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</si>
  <si>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</si>
  <si>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</si>
  <si>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2022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</si>
  <si>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</si>
  <si>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</si>
  <si>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</si>
  <si>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</si>
  <si>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</si>
  <si>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</si>
  <si>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2020</t>
  </si>
  <si>
    <t>Dati previsionali anno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</si>
</sst>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double"/>
      <top style="double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double"/>
      <top style="thin">
        <color theme="0" tint="-0.149959996342659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" fillId="21" borderId="3" applyNumberForma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4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16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9" fillId="4" borderId="26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vertical="center"/>
    </xf>
    <xf numFmtId="0" fontId="10" fillId="4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11" fillId="33" borderId="0" xfId="0" applyFont="1" applyFill="1" applyAlignment="1">
      <alignment horizontal="left" vertical="center"/>
    </xf>
    <xf numFmtId="4" fontId="5" fillId="33" borderId="32" xfId="0" applyNumberFormat="1" applyFont="1" applyFill="1" applyBorder="1" applyAlignment="1" applyProtection="1">
      <alignment/>
      <protection locked="0"/>
    </xf>
    <xf numFmtId="4" fontId="5" fillId="33" borderId="33" xfId="0" applyNumberFormat="1" applyFont="1" applyFill="1" applyBorder="1" applyAlignment="1">
      <alignment/>
    </xf>
    <xf numFmtId="4" fontId="5" fillId="33" borderId="34" xfId="0" applyNumberFormat="1" applyFont="1" applyFill="1" applyBorder="1" applyAlignment="1" applyProtection="1">
      <alignment/>
      <protection locked="0"/>
    </xf>
    <xf numFmtId="4" fontId="5" fillId="33" borderId="35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5" fillId="33" borderId="36" xfId="0" applyNumberFormat="1" applyFont="1" applyFill="1" applyBorder="1" applyAlignment="1" applyProtection="1">
      <alignment/>
      <protection locked="0"/>
    </xf>
    <xf numFmtId="4" fontId="5" fillId="33" borderId="32" xfId="0" applyNumberFormat="1" applyFont="1" applyFill="1" applyBorder="1" applyAlignment="1">
      <alignment/>
    </xf>
    <xf numFmtId="4" fontId="5" fillId="33" borderId="37" xfId="0" applyNumberFormat="1" applyFont="1" applyFill="1" applyBorder="1" applyAlignment="1" applyProtection="1">
      <alignment/>
      <protection locked="0"/>
    </xf>
    <xf numFmtId="4" fontId="5" fillId="33" borderId="35" xfId="0" applyNumberFormat="1" applyFont="1" applyFill="1" applyBorder="1" applyAlignment="1" applyProtection="1">
      <alignment/>
      <protection locked="0"/>
    </xf>
    <xf numFmtId="4" fontId="5" fillId="33" borderId="38" xfId="0" applyNumberFormat="1" applyFont="1" applyFill="1" applyBorder="1" applyAlignment="1" applyProtection="1">
      <alignment/>
      <protection locked="0"/>
    </xf>
    <xf numFmtId="4" fontId="5" fillId="33" borderId="30" xfId="0" applyNumberFormat="1" applyFont="1" applyFill="1" applyBorder="1" applyAlignment="1" applyProtection="1">
      <alignment/>
      <protection locked="0"/>
    </xf>
    <xf numFmtId="4" fontId="5" fillId="33" borderId="39" xfId="0" applyNumberFormat="1" applyFont="1" applyFill="1" applyBorder="1" applyAlignment="1">
      <alignment/>
    </xf>
    <xf numFmtId="4" fontId="5" fillId="33" borderId="11" xfId="0" applyNumberFormat="1" applyFont="1" applyFill="1" applyBorder="1" applyAlignment="1" applyProtection="1">
      <alignment/>
      <protection locked="0"/>
    </xf>
    <xf numFmtId="4" fontId="5" fillId="33" borderId="40" xfId="0" applyNumberFormat="1" applyFont="1" applyFill="1" applyBorder="1" applyAlignment="1" applyProtection="1">
      <alignment/>
      <protection locked="0"/>
    </xf>
    <xf numFmtId="4" fontId="5" fillId="33" borderId="41" xfId="0" applyNumberFormat="1" applyFont="1" applyFill="1" applyBorder="1" applyAlignment="1">
      <alignment/>
    </xf>
    <xf numFmtId="4" fontId="5" fillId="0" borderId="21" xfId="0" applyNumberFormat="1" applyFont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" fontId="5" fillId="0" borderId="22" xfId="0" applyNumberFormat="1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5" fillId="33" borderId="42" xfId="0" applyNumberFormat="1" applyFont="1" applyFill="1" applyBorder="1" applyAlignment="1">
      <alignment/>
    </xf>
    <xf numFmtId="0" fontId="11" fillId="33" borderId="0" xfId="0" applyFont="1" applyFill="1" applyAlignment="1">
      <alignment horizontal="left" vertical="center"/>
    </xf>
    <xf numFmtId="4" fontId="5" fillId="33" borderId="43" xfId="0" applyNumberFormat="1" applyFont="1" applyFill="1" applyBorder="1" applyAlignment="1" applyProtection="1">
      <alignment/>
      <protection locked="0"/>
    </xf>
    <xf numFmtId="4" fontId="5" fillId="33" borderId="44" xfId="0" applyNumberFormat="1" applyFont="1" applyFill="1" applyBorder="1" applyAlignment="1" applyProtection="1">
      <alignment/>
      <protection locked="0"/>
    </xf>
    <xf numFmtId="4" fontId="5" fillId="33" borderId="45" xfId="0" applyNumberFormat="1" applyFont="1" applyFill="1" applyBorder="1" applyAlignment="1" applyProtection="1">
      <alignment/>
      <protection locked="0"/>
    </xf>
    <xf numFmtId="4" fontId="5" fillId="33" borderId="46" xfId="0" applyNumberFormat="1" applyFont="1" applyFill="1" applyBorder="1" applyAlignment="1" applyProtection="1">
      <alignment/>
      <protection locked="0"/>
    </xf>
    <xf numFmtId="4" fontId="5" fillId="0" borderId="21" xfId="0" applyNumberFormat="1" applyFont="1" applyBorder="1" applyAlignment="1" applyProtection="1">
      <alignment/>
      <protection locked="0"/>
    </xf>
    <xf numFmtId="4" fontId="5" fillId="0" borderId="22" xfId="0" applyNumberFormat="1" applyFont="1" applyBorder="1" applyAlignment="1" applyProtection="1">
      <alignment/>
      <protection locked="0"/>
    </xf>
    <xf numFmtId="0" fontId="7" fillId="0" borderId="0" xfId="0" applyFont="1" applyAlignment="1">
      <alignment horizontal="left" vertical="center"/>
    </xf>
    <xf numFmtId="0" fontId="7" fillId="33" borderId="0" xfId="0" applyFont="1" applyFill="1" applyAlignment="1">
      <alignment/>
    </xf>
    <xf numFmtId="0" fontId="12" fillId="0" borderId="0" xfId="0" applyFont="1" applyAlignment="1">
      <alignment horizontal="left"/>
    </xf>
    <xf numFmtId="0" fontId="5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0" borderId="47" xfId="0" applyFont="1" applyBorder="1" applyAlignment="1">
      <alignment horizontal="center" vertical="center"/>
    </xf>
    <xf numFmtId="0" fontId="0" fillId="4" borderId="48" xfId="0" applyFont="1" applyFill="1" applyBorder="1" applyAlignment="1">
      <alignment vertical="center"/>
    </xf>
    <xf numFmtId="4" fontId="5" fillId="34" borderId="28" xfId="0" applyNumberFormat="1" applyFont="1" applyFill="1" applyBorder="1" applyAlignment="1">
      <alignment/>
    </xf>
    <xf numFmtId="4" fontId="5" fillId="34" borderId="29" xfId="0" applyNumberFormat="1" applyFont="1" applyFill="1" applyBorder="1" applyAlignment="1">
      <alignment/>
    </xf>
    <xf numFmtId="4" fontId="5" fillId="34" borderId="49" xfId="0" applyNumberFormat="1" applyFont="1" applyFill="1" applyBorder="1" applyAlignment="1">
      <alignment/>
    </xf>
    <xf numFmtId="4" fontId="5" fillId="34" borderId="48" xfId="0" applyNumberFormat="1" applyFont="1" applyFill="1" applyBorder="1" applyAlignment="1">
      <alignment/>
    </xf>
    <xf numFmtId="4" fontId="5" fillId="33" borderId="50" xfId="0" applyNumberFormat="1" applyFont="1" applyFill="1" applyBorder="1" applyAlignment="1">
      <alignment/>
    </xf>
    <xf numFmtId="4" fontId="5" fillId="33" borderId="48" xfId="0" applyNumberFormat="1" applyFont="1" applyFill="1" applyBorder="1" applyAlignment="1">
      <alignment/>
    </xf>
    <xf numFmtId="4" fontId="5" fillId="33" borderId="29" xfId="0" applyNumberFormat="1" applyFont="1" applyFill="1" applyBorder="1" applyAlignment="1">
      <alignment/>
    </xf>
    <xf numFmtId="4" fontId="5" fillId="33" borderId="49" xfId="0" applyNumberFormat="1" applyFont="1" applyFill="1" applyBorder="1" applyAlignment="1">
      <alignment/>
    </xf>
    <xf numFmtId="4" fontId="5" fillId="33" borderId="51" xfId="0" applyNumberFormat="1" applyFont="1" applyFill="1" applyBorder="1" applyAlignment="1">
      <alignment/>
    </xf>
    <xf numFmtId="4" fontId="5" fillId="33" borderId="52" xfId="0" applyNumberFormat="1" applyFont="1" applyFill="1" applyBorder="1" applyAlignment="1">
      <alignment/>
    </xf>
    <xf numFmtId="4" fontId="5" fillId="33" borderId="26" xfId="0" applyNumberFormat="1" applyFont="1" applyFill="1" applyBorder="1" applyAlignment="1">
      <alignment/>
    </xf>
    <xf numFmtId="4" fontId="5" fillId="33" borderId="53" xfId="0" applyNumberFormat="1" applyFont="1" applyFill="1" applyBorder="1" applyAlignment="1">
      <alignment/>
    </xf>
    <xf numFmtId="4" fontId="5" fillId="33" borderId="27" xfId="0" applyNumberFormat="1" applyFont="1" applyFill="1" applyBorder="1" applyAlignment="1">
      <alignment/>
    </xf>
    <xf numFmtId="4" fontId="5" fillId="33" borderId="28" xfId="0" applyNumberFormat="1" applyFont="1" applyFill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54" xfId="0" applyNumberFormat="1" applyFont="1" applyBorder="1" applyAlignment="1">
      <alignment/>
    </xf>
    <xf numFmtId="4" fontId="5" fillId="33" borderId="28" xfId="0" applyNumberFormat="1" applyFont="1" applyFill="1" applyBorder="1" applyAlignment="1" applyProtection="1">
      <alignment/>
      <protection locked="0"/>
    </xf>
    <xf numFmtId="4" fontId="5" fillId="33" borderId="29" xfId="0" applyNumberFormat="1" applyFont="1" applyFill="1" applyBorder="1" applyAlignment="1" applyProtection="1">
      <alignment/>
      <protection locked="0"/>
    </xf>
    <xf numFmtId="4" fontId="5" fillId="33" borderId="49" xfId="0" applyNumberFormat="1" applyFont="1" applyFill="1" applyBorder="1" applyAlignment="1" applyProtection="1">
      <alignment/>
      <protection locked="0"/>
    </xf>
    <xf numFmtId="4" fontId="5" fillId="33" borderId="48" xfId="0" applyNumberFormat="1" applyFont="1" applyFill="1" applyBorder="1" applyAlignment="1" applyProtection="1">
      <alignment/>
      <protection locked="0"/>
    </xf>
    <xf numFmtId="4" fontId="5" fillId="33" borderId="50" xfId="0" applyNumberFormat="1" applyFont="1" applyFill="1" applyBorder="1" applyAlignment="1" applyProtection="1">
      <alignment/>
      <protection locked="0"/>
    </xf>
    <xf numFmtId="4" fontId="5" fillId="0" borderId="39" xfId="0" applyNumberFormat="1" applyFont="1" applyBorder="1" applyAlignment="1">
      <alignment/>
    </xf>
    <xf numFmtId="4" fontId="5" fillId="0" borderId="41" xfId="0" applyNumberFormat="1" applyFont="1" applyBorder="1" applyAlignment="1">
      <alignment/>
    </xf>
    <xf numFmtId="4" fontId="5" fillId="33" borderId="55" xfId="0" applyNumberFormat="1" applyFont="1" applyFill="1" applyBorder="1" applyAlignment="1">
      <alignment/>
    </xf>
    <xf numFmtId="4" fontId="5" fillId="33" borderId="56" xfId="0" applyNumberFormat="1" applyFont="1" applyFill="1" applyBorder="1" applyAlignment="1">
      <alignment/>
    </xf>
    <xf numFmtId="4" fontId="5" fillId="33" borderId="57" xfId="0" applyNumberFormat="1" applyFont="1" applyFill="1" applyBorder="1" applyAlignment="1" applyProtection="1">
      <alignment/>
      <protection locked="0"/>
    </xf>
    <xf numFmtId="4" fontId="5" fillId="33" borderId="58" xfId="0" applyNumberFormat="1" applyFont="1" applyFill="1" applyBorder="1" applyAlignment="1">
      <alignment/>
    </xf>
    <xf numFmtId="4" fontId="5" fillId="33" borderId="57" xfId="0" applyNumberFormat="1" applyFont="1" applyFill="1" applyBorder="1" applyAlignment="1">
      <alignment/>
    </xf>
    <xf numFmtId="4" fontId="5" fillId="33" borderId="59" xfId="0" applyNumberFormat="1" applyFont="1" applyFill="1" applyBorder="1" applyAlignment="1">
      <alignment/>
    </xf>
    <xf numFmtId="4" fontId="5" fillId="33" borderId="55" xfId="0" applyNumberFormat="1" applyFont="1" applyFill="1" applyBorder="1" applyAlignment="1" applyProtection="1">
      <alignment/>
      <protection locked="0"/>
    </xf>
    <xf numFmtId="4" fontId="5" fillId="0" borderId="60" xfId="0" applyNumberFormat="1" applyFont="1" applyBorder="1" applyAlignment="1">
      <alignment/>
    </xf>
    <xf numFmtId="0" fontId="10" fillId="4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1" fillId="33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13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14" fillId="0" borderId="61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4" fillId="0" borderId="61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6" fillId="4" borderId="63" xfId="0" applyFont="1" applyFill="1" applyBorder="1" applyAlignment="1">
      <alignment horizontal="center" vertical="center" wrapText="1"/>
    </xf>
    <xf numFmtId="0" fontId="6" fillId="4" borderId="64" xfId="0" applyFont="1" applyFill="1" applyBorder="1" applyAlignment="1">
      <alignment horizontal="center" vertical="center" wrapText="1"/>
    </xf>
    <xf numFmtId="0" fontId="6" fillId="4" borderId="65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66" xfId="0" applyFont="1" applyFill="1" applyBorder="1" applyAlignment="1">
      <alignment horizontal="center" vertical="center" wrapText="1"/>
    </xf>
    <xf numFmtId="0" fontId="6" fillId="4" borderId="67" xfId="0" applyFont="1" applyFill="1" applyBorder="1" applyAlignment="1">
      <alignment horizontal="center" vertical="center" wrapText="1"/>
    </xf>
    <xf numFmtId="0" fontId="7" fillId="4" borderId="68" xfId="0" applyFont="1" applyFill="1" applyBorder="1" applyAlignment="1">
      <alignment horizontal="center" vertical="center"/>
    </xf>
    <xf numFmtId="0" fontId="7" fillId="4" borderId="69" xfId="0" applyFont="1" applyFill="1" applyBorder="1" applyAlignment="1">
      <alignment horizontal="center" vertical="center"/>
    </xf>
    <xf numFmtId="0" fontId="7" fillId="4" borderId="70" xfId="0" applyFont="1" applyFill="1" applyBorder="1" applyAlignment="1">
      <alignment horizontal="center" vertical="center"/>
    </xf>
    <xf numFmtId="0" fontId="6" fillId="4" borderId="58" xfId="0" applyFont="1" applyFill="1" applyBorder="1" applyAlignment="1">
      <alignment horizontal="center" vertical="center" wrapText="1"/>
    </xf>
    <xf numFmtId="0" fontId="6" fillId="4" borderId="57" xfId="0" applyFont="1" applyFill="1" applyBorder="1" applyAlignment="1">
      <alignment horizontal="center" vertical="center" wrapText="1"/>
    </xf>
    <xf numFmtId="0" fontId="6" fillId="4" borderId="55" xfId="0" applyFont="1" applyFill="1" applyBorder="1" applyAlignment="1">
      <alignment horizontal="center" vertical="center" wrapText="1"/>
    </xf>
    <xf numFmtId="0" fontId="9" fillId="4" borderId="58" xfId="0" applyFont="1" applyFill="1" applyBorder="1" applyAlignment="1">
      <alignment horizontal="center" vertical="center"/>
    </xf>
    <xf numFmtId="0" fontId="9" fillId="4" borderId="48" xfId="0" applyFont="1" applyFill="1" applyBorder="1" applyAlignment="1">
      <alignment horizontal="center" vertical="center"/>
    </xf>
    <xf numFmtId="0" fontId="9" fillId="4" borderId="5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7" fillId="0" borderId="6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63" xfId="0" applyFont="1" applyFill="1" applyBorder="1" applyAlignment="1">
      <alignment horizontal="center" vertical="center"/>
    </xf>
    <xf numFmtId="0" fontId="6" fillId="4" borderId="64" xfId="0" applyFont="1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74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75" xfId="0" applyFont="1" applyFill="1" applyBorder="1" applyAlignment="1">
      <alignment horizontal="center" vertical="center"/>
    </xf>
    <xf numFmtId="0" fontId="7" fillId="0" borderId="60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1288849.52</v>
      </c>
      <c r="E7" s="40"/>
    </row>
    <row r="8" spans="2:5" ht="15.75" thickBot="1">
      <c r="B8" s="9"/>
      <c r="C8" s="6" t="s">
        <v>7</v>
      </c>
      <c r="D8" s="41"/>
      <c r="E8" s="42">
        <v>1210036.25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3387250.93</v>
      </c>
      <c r="E18" s="45">
        <v>3560389.15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3387250.93</v>
      </c>
      <c r="E23" s="51">
        <f>E18+E19+E20+E21+E22</f>
        <v>3560389.15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697415</v>
      </c>
      <c r="E25" s="45">
        <v>1139498.42</v>
      </c>
    </row>
    <row r="26" spans="2:5" ht="15">
      <c r="B26" s="13">
        <v>30200</v>
      </c>
      <c r="C26" s="54" t="s">
        <v>28</v>
      </c>
      <c r="D26" s="39">
        <v>7000</v>
      </c>
      <c r="E26" s="45">
        <v>7000</v>
      </c>
    </row>
    <row r="27" spans="2:5" ht="15">
      <c r="B27" s="13">
        <v>30300</v>
      </c>
      <c r="C27" s="54" t="s">
        <v>29</v>
      </c>
      <c r="D27" s="39">
        <v>0</v>
      </c>
      <c r="E27" s="45">
        <v>0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60">
        <v>43600</v>
      </c>
      <c r="E29" s="50">
        <v>91814.55</v>
      </c>
    </row>
    <row r="30" spans="2:5" ht="15.75" thickBot="1">
      <c r="B30" s="16">
        <v>30000</v>
      </c>
      <c r="C30" s="15" t="s">
        <v>32</v>
      </c>
      <c r="D30" s="48">
        <f>D25+D26+D27+D28+D29</f>
        <v>748015</v>
      </c>
      <c r="E30" s="51">
        <f>E25+E26+E27+E28+E29</f>
        <v>1238312.97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851802.74</v>
      </c>
      <c r="E33" s="59">
        <v>1145393.68</v>
      </c>
    </row>
    <row r="34" spans="2:5" ht="15">
      <c r="B34" s="13">
        <v>40300</v>
      </c>
      <c r="C34" s="54" t="s">
        <v>37</v>
      </c>
      <c r="D34" s="61">
        <v>84108.06</v>
      </c>
      <c r="E34" s="45">
        <v>491131</v>
      </c>
    </row>
    <row r="35" spans="2:5" ht="15">
      <c r="B35" s="13">
        <v>40400</v>
      </c>
      <c r="C35" s="54" t="s">
        <v>38</v>
      </c>
      <c r="D35" s="39">
        <v>2000</v>
      </c>
      <c r="E35" s="45">
        <v>20500</v>
      </c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937910.8</v>
      </c>
      <c r="E37" s="51">
        <f>E32+E33+E34+E35+E36</f>
        <v>1657024.68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1000000</v>
      </c>
      <c r="E51" s="62">
        <v>1000000</v>
      </c>
    </row>
    <row r="52" spans="2:5" ht="15.75" thickBot="1">
      <c r="B52" s="16">
        <v>70000</v>
      </c>
      <c r="C52" s="15" t="s">
        <v>58</v>
      </c>
      <c r="D52" s="48">
        <f>D51</f>
        <v>1000000</v>
      </c>
      <c r="E52" s="51">
        <f>E51</f>
        <v>1000000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1414323</v>
      </c>
      <c r="E54" s="45">
        <v>1414884.91</v>
      </c>
    </row>
    <row r="55" spans="2:5" ht="15">
      <c r="B55" s="13">
        <v>90200</v>
      </c>
      <c r="C55" s="54" t="s">
        <v>62</v>
      </c>
      <c r="D55" s="61">
        <v>45000</v>
      </c>
      <c r="E55" s="62">
        <v>45400</v>
      </c>
    </row>
    <row r="56" spans="2:5" ht="15.75" thickBot="1">
      <c r="B56" s="16">
        <v>90000</v>
      </c>
      <c r="C56" s="15" t="s">
        <v>63</v>
      </c>
      <c r="D56" s="48">
        <f>D54+D55</f>
        <v>1459323</v>
      </c>
      <c r="E56" s="51">
        <f>E54+E55</f>
        <v>1460284.91</v>
      </c>
    </row>
    <row r="57" spans="2:5" ht="16.5" thickBot="1" thickTop="1">
      <c r="B57" s="109" t="s">
        <v>64</v>
      </c>
      <c r="C57" s="110"/>
      <c r="D57" s="52">
        <f>D16+D23+D30+D37+D43+D49+D52+D56</f>
        <v>7532499.73</v>
      </c>
      <c r="E57" s="55">
        <f>E16+E23+E30+E37+E43+E49+E52+E56</f>
        <v>8916011.709999999</v>
      </c>
    </row>
    <row r="58" spans="2:5" ht="16.5" thickBot="1" thickTop="1">
      <c r="B58" s="109" t="s">
        <v>65</v>
      </c>
      <c r="C58" s="110"/>
      <c r="D58" s="52">
        <f>D57+D5+D6+D7+D8</f>
        <v>8821349.25</v>
      </c>
      <c r="E58" s="55">
        <f>E57+E5+E6+E7+E8</f>
        <v>10126047.959999999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3532290.31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3532290.31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696915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43600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740515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2000</v>
      </c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1414323</v>
      </c>
      <c r="E54" s="45"/>
    </row>
    <row r="55" spans="2:5" ht="15">
      <c r="B55" s="13">
        <v>90200</v>
      </c>
      <c r="C55" s="54" t="s">
        <v>62</v>
      </c>
      <c r="D55" s="61">
        <v>45000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1459323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5734128.3100000005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5734128.3100000005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3532290.31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3532290.31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696915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43600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740515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2000</v>
      </c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1414323</v>
      </c>
      <c r="E54" s="45"/>
    </row>
    <row r="55" spans="2:5" ht="15">
      <c r="B55" s="13">
        <v>90200</v>
      </c>
      <c r="C55" s="54" t="s">
        <v>62</v>
      </c>
      <c r="D55" s="61">
        <v>45000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1459323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5734128.3100000005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5734128.3100000005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143</v>
      </c>
      <c r="C3" s="20"/>
      <c r="D3" s="20"/>
      <c r="E3" s="20"/>
      <c r="F3" s="65" t="s">
        <v>145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146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144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1504650.83</v>
      </c>
      <c r="E10" s="89">
        <v>0</v>
      </c>
      <c r="F10" s="90">
        <v>1537521.7799999998</v>
      </c>
      <c r="G10" s="88"/>
      <c r="H10" s="89"/>
      <c r="I10" s="90"/>
      <c r="J10" s="97"/>
      <c r="K10" s="89"/>
      <c r="L10" s="101"/>
      <c r="M10" s="91"/>
      <c r="N10" s="89"/>
      <c r="O10" s="90"/>
      <c r="P10" s="91">
        <v>565000</v>
      </c>
      <c r="Q10" s="89">
        <v>0</v>
      </c>
      <c r="R10" s="90">
        <v>565000</v>
      </c>
      <c r="S10" s="91"/>
      <c r="T10" s="89"/>
      <c r="U10" s="90"/>
      <c r="V10" s="91">
        <v>0</v>
      </c>
      <c r="W10" s="89">
        <v>0</v>
      </c>
      <c r="X10" s="90">
        <v>0</v>
      </c>
      <c r="Y10" s="91"/>
      <c r="Z10" s="89"/>
      <c r="AA10" s="90"/>
      <c r="AB10" s="91">
        <v>960000</v>
      </c>
      <c r="AC10" s="89">
        <v>0</v>
      </c>
      <c r="AD10" s="90">
        <v>960000</v>
      </c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3029650.83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3062521.78</v>
      </c>
    </row>
    <row r="11" spans="2:76" ht="15">
      <c r="B11" s="13">
        <v>102</v>
      </c>
      <c r="C11" s="25" t="s">
        <v>92</v>
      </c>
      <c r="D11" s="88">
        <v>123800</v>
      </c>
      <c r="E11" s="89">
        <v>0</v>
      </c>
      <c r="F11" s="90">
        <v>129733.68</v>
      </c>
      <c r="G11" s="88"/>
      <c r="H11" s="89"/>
      <c r="I11" s="90"/>
      <c r="J11" s="97"/>
      <c r="K11" s="89"/>
      <c r="L11" s="101"/>
      <c r="M11" s="91"/>
      <c r="N11" s="89"/>
      <c r="O11" s="90"/>
      <c r="P11" s="91">
        <v>50300</v>
      </c>
      <c r="Q11" s="89">
        <v>0</v>
      </c>
      <c r="R11" s="90">
        <v>50300</v>
      </c>
      <c r="S11" s="91"/>
      <c r="T11" s="89"/>
      <c r="U11" s="90"/>
      <c r="V11" s="91">
        <v>0</v>
      </c>
      <c r="W11" s="89">
        <v>0</v>
      </c>
      <c r="X11" s="90">
        <v>0</v>
      </c>
      <c r="Y11" s="91"/>
      <c r="Z11" s="89"/>
      <c r="AA11" s="90"/>
      <c r="AB11" s="91">
        <v>93830</v>
      </c>
      <c r="AC11" s="89">
        <v>0</v>
      </c>
      <c r="AD11" s="90">
        <v>93881.58</v>
      </c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267930</v>
      </c>
      <c r="BW11" s="77">
        <f t="shared" si="1"/>
        <v>0</v>
      </c>
      <c r="BX11" s="79">
        <f t="shared" si="2"/>
        <v>273915.26</v>
      </c>
    </row>
    <row r="12" spans="2:76" ht="15">
      <c r="B12" s="13">
        <v>103</v>
      </c>
      <c r="C12" s="25" t="s">
        <v>93</v>
      </c>
      <c r="D12" s="88">
        <v>572056.53</v>
      </c>
      <c r="E12" s="89">
        <v>0</v>
      </c>
      <c r="F12" s="90">
        <v>802120.12</v>
      </c>
      <c r="G12" s="88"/>
      <c r="H12" s="89"/>
      <c r="I12" s="90"/>
      <c r="J12" s="97"/>
      <c r="K12" s="89"/>
      <c r="L12" s="101"/>
      <c r="M12" s="91"/>
      <c r="N12" s="89"/>
      <c r="O12" s="90"/>
      <c r="P12" s="91">
        <v>341628.98</v>
      </c>
      <c r="Q12" s="89">
        <v>0</v>
      </c>
      <c r="R12" s="90">
        <v>539816.3099999999</v>
      </c>
      <c r="S12" s="91"/>
      <c r="T12" s="89"/>
      <c r="U12" s="90"/>
      <c r="V12" s="91">
        <v>0</v>
      </c>
      <c r="W12" s="89">
        <v>0</v>
      </c>
      <c r="X12" s="90">
        <v>0</v>
      </c>
      <c r="Y12" s="91"/>
      <c r="Z12" s="89"/>
      <c r="AA12" s="90"/>
      <c r="AB12" s="91">
        <v>220978.26</v>
      </c>
      <c r="AC12" s="89">
        <v>0</v>
      </c>
      <c r="AD12" s="90">
        <v>244829.47999999995</v>
      </c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1134663.77</v>
      </c>
      <c r="BW12" s="77">
        <f t="shared" si="1"/>
        <v>0</v>
      </c>
      <c r="BX12" s="79">
        <f t="shared" si="2"/>
        <v>1586765.91</v>
      </c>
    </row>
    <row r="13" spans="2:76" ht="15">
      <c r="B13" s="13">
        <v>104</v>
      </c>
      <c r="C13" s="25" t="s">
        <v>19</v>
      </c>
      <c r="D13" s="88">
        <v>0</v>
      </c>
      <c r="E13" s="89">
        <v>0</v>
      </c>
      <c r="F13" s="90">
        <v>0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>
        <v>0</v>
      </c>
      <c r="BJ18" s="89">
        <v>0</v>
      </c>
      <c r="BK18" s="101">
        <v>0</v>
      </c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39500</v>
      </c>
      <c r="E19" s="89">
        <v>0</v>
      </c>
      <c r="F19" s="90">
        <v>41019.95</v>
      </c>
      <c r="G19" s="88"/>
      <c r="H19" s="89"/>
      <c r="I19" s="90"/>
      <c r="J19" s="97"/>
      <c r="K19" s="89"/>
      <c r="L19" s="101"/>
      <c r="M19" s="97"/>
      <c r="N19" s="89"/>
      <c r="O19" s="101"/>
      <c r="P19" s="97">
        <v>0</v>
      </c>
      <c r="Q19" s="89">
        <v>0</v>
      </c>
      <c r="R19" s="101">
        <v>0</v>
      </c>
      <c r="S19" s="97"/>
      <c r="T19" s="89"/>
      <c r="U19" s="101"/>
      <c r="V19" s="97">
        <v>0</v>
      </c>
      <c r="W19" s="89">
        <v>0</v>
      </c>
      <c r="X19" s="101">
        <v>0</v>
      </c>
      <c r="Y19" s="97"/>
      <c r="Z19" s="89"/>
      <c r="AA19" s="101"/>
      <c r="AB19" s="97">
        <v>0</v>
      </c>
      <c r="AC19" s="89">
        <v>0</v>
      </c>
      <c r="AD19" s="101">
        <v>0</v>
      </c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218819.37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258319.37</v>
      </c>
      <c r="BW19" s="77">
        <f t="shared" si="1"/>
        <v>0</v>
      </c>
      <c r="BX19" s="79">
        <f t="shared" si="2"/>
        <v>41019.95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2240007.3600000003</v>
      </c>
      <c r="E20" s="78">
        <f t="shared" si="3"/>
        <v>0</v>
      </c>
      <c r="F20" s="79">
        <f t="shared" si="3"/>
        <v>2510395.53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956928.98</v>
      </c>
      <c r="Q20" s="78">
        <f t="shared" si="3"/>
        <v>0</v>
      </c>
      <c r="R20" s="77">
        <f t="shared" si="3"/>
        <v>1155116.31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1274808.26</v>
      </c>
      <c r="AC20" s="78">
        <f t="shared" si="3"/>
        <v>0</v>
      </c>
      <c r="AD20" s="77">
        <f t="shared" si="3"/>
        <v>1298711.06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218819.37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4690563.97</v>
      </c>
      <c r="BW20" s="77">
        <f>BW10+BW11+BW12+BW13+BW14+BW15+BW16+BW17+BW18+BW19</f>
        <v>0</v>
      </c>
      <c r="BX20" s="95">
        <f>BX10+BX11+BX12+BX13+BX14+BX15+BX16+BX17+BX18+BX19</f>
        <v>4964222.9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35050</v>
      </c>
      <c r="E24" s="89">
        <v>0</v>
      </c>
      <c r="F24" s="90">
        <v>38207.29</v>
      </c>
      <c r="G24" s="88"/>
      <c r="H24" s="89"/>
      <c r="I24" s="90"/>
      <c r="J24" s="97"/>
      <c r="K24" s="89"/>
      <c r="L24" s="101"/>
      <c r="M24" s="97"/>
      <c r="N24" s="89"/>
      <c r="O24" s="101"/>
      <c r="P24" s="97">
        <v>633076.3099999999</v>
      </c>
      <c r="Q24" s="89">
        <v>0</v>
      </c>
      <c r="R24" s="101">
        <v>1155992.66</v>
      </c>
      <c r="S24" s="97"/>
      <c r="T24" s="89"/>
      <c r="U24" s="101"/>
      <c r="V24" s="97"/>
      <c r="W24" s="89"/>
      <c r="X24" s="101"/>
      <c r="Y24" s="97"/>
      <c r="Z24" s="89"/>
      <c r="AA24" s="101"/>
      <c r="AB24" s="97">
        <v>174021.15</v>
      </c>
      <c r="AC24" s="89">
        <v>0</v>
      </c>
      <c r="AD24" s="101">
        <v>405629.81</v>
      </c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842147.46</v>
      </c>
      <c r="BW24" s="77">
        <f t="shared" si="4"/>
        <v>0</v>
      </c>
      <c r="BX24" s="79">
        <f t="shared" si="4"/>
        <v>1599829.76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829314.82</v>
      </c>
      <c r="Q26" s="89">
        <v>0</v>
      </c>
      <c r="R26" s="101">
        <v>829314.82</v>
      </c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829314.82</v>
      </c>
      <c r="BW26" s="77">
        <f t="shared" si="4"/>
        <v>0</v>
      </c>
      <c r="BX26" s="79">
        <f t="shared" si="4"/>
        <v>829314.82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>
        <v>0</v>
      </c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35050</v>
      </c>
      <c r="E28" s="78">
        <f t="shared" si="5"/>
        <v>0</v>
      </c>
      <c r="F28" s="79">
        <f t="shared" si="5"/>
        <v>38207.29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1462391.13</v>
      </c>
      <c r="Q28" s="78">
        <f t="shared" si="5"/>
        <v>0</v>
      </c>
      <c r="R28" s="77">
        <f t="shared" si="5"/>
        <v>1985307.48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174021.15</v>
      </c>
      <c r="AC28" s="78">
        <f t="shared" si="5"/>
        <v>0</v>
      </c>
      <c r="AD28" s="77">
        <f t="shared" si="5"/>
        <v>405629.81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1671462.2799999998</v>
      </c>
      <c r="BW28" s="77">
        <f>BW23+BW24+BW25+BW26+BW27</f>
        <v>0</v>
      </c>
      <c r="BX28" s="95">
        <f>BX23+BX24+BX25+BX26+BX27</f>
        <v>2429144.58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1000000</v>
      </c>
      <c r="BP45" s="89">
        <v>0</v>
      </c>
      <c r="BQ45" s="101">
        <v>1000000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1000000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1000000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1000000</v>
      </c>
      <c r="BP46" s="78">
        <f>BP45</f>
        <v>0</v>
      </c>
      <c r="BQ46" s="95">
        <f>BQ45</f>
        <v>1000000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1000000</v>
      </c>
      <c r="BW46" s="77">
        <f>BW45</f>
        <v>0</v>
      </c>
      <c r="BX46" s="95">
        <f>BX45</f>
        <v>1000000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1414323</v>
      </c>
      <c r="BS49" s="89">
        <v>0</v>
      </c>
      <c r="BT49" s="101">
        <v>1429745.9</v>
      </c>
      <c r="BU49" s="76"/>
      <c r="BV49" s="85">
        <f aca="true" t="shared" si="15" ref="BV49:BX50">D49+G49+J49+M49+P49+S49+V49+Y49+AB49+AE49+AH49+AK49+AN49+AQ49+AT49+AW49+AZ49+BC49+BF49+BI49+BL49+BO49+BR49</f>
        <v>1414323</v>
      </c>
      <c r="BW49" s="77">
        <f t="shared" si="15"/>
        <v>0</v>
      </c>
      <c r="BX49" s="79">
        <f t="shared" si="15"/>
        <v>1429745.9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45000</v>
      </c>
      <c r="BS50" s="89">
        <v>0</v>
      </c>
      <c r="BT50" s="101">
        <v>83731.62999999999</v>
      </c>
      <c r="BU50" s="76"/>
      <c r="BV50" s="85">
        <f t="shared" si="15"/>
        <v>45000</v>
      </c>
      <c r="BW50" s="77">
        <f t="shared" si="15"/>
        <v>0</v>
      </c>
      <c r="BX50" s="79">
        <f t="shared" si="15"/>
        <v>83731.62999999999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1459323</v>
      </c>
      <c r="BS51" s="78">
        <f>BS49+BS50</f>
        <v>0</v>
      </c>
      <c r="BT51" s="77">
        <f>BT49+BT50</f>
        <v>1513477.5299999998</v>
      </c>
      <c r="BU51" s="85"/>
      <c r="BV51" s="85">
        <f>BV49+BV50</f>
        <v>1459323</v>
      </c>
      <c r="BW51" s="77">
        <f>BW49+BW50</f>
        <v>0</v>
      </c>
      <c r="BX51" s="95">
        <f>BX49+BX50</f>
        <v>1513477.5299999998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2275057.3600000003</v>
      </c>
      <c r="E53" s="86">
        <f t="shared" si="18"/>
        <v>0</v>
      </c>
      <c r="F53" s="86">
        <f t="shared" si="18"/>
        <v>2548602.82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2419320.11</v>
      </c>
      <c r="Q53" s="86">
        <f t="shared" si="18"/>
        <v>0</v>
      </c>
      <c r="R53" s="86">
        <f t="shared" si="18"/>
        <v>3140423.79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1448829.41</v>
      </c>
      <c r="AC53" s="86">
        <f t="shared" si="18"/>
        <v>0</v>
      </c>
      <c r="AD53" s="86">
        <f t="shared" si="18"/>
        <v>1704340.87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218819.37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1000000</v>
      </c>
      <c r="BP53" s="86">
        <f t="shared" si="19"/>
        <v>0</v>
      </c>
      <c r="BQ53" s="86">
        <f t="shared" si="19"/>
        <v>1000000</v>
      </c>
      <c r="BR53" s="86">
        <f t="shared" si="19"/>
        <v>1459323</v>
      </c>
      <c r="BS53" s="86">
        <f t="shared" si="19"/>
        <v>0</v>
      </c>
      <c r="BT53" s="86">
        <f t="shared" si="19"/>
        <v>1513477.5299999998</v>
      </c>
      <c r="BU53" s="86">
        <f>BU8</f>
        <v>0</v>
      </c>
      <c r="BV53" s="102">
        <f>BV8+BV20+BV28+BV35+BV42+BV46+BV51</f>
        <v>8821349.25</v>
      </c>
      <c r="BW53" s="87">
        <f>BW20+BW28+BW35+BW42+BW46+BW51</f>
        <v>0</v>
      </c>
      <c r="BX53" s="87">
        <f>BX20+BX28+BX35+BX42+BX46+BX51</f>
        <v>9906845.01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1303248.4899999998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>
        <v>565000</v>
      </c>
      <c r="Q10" s="89">
        <v>0</v>
      </c>
      <c r="R10" s="90"/>
      <c r="S10" s="91"/>
      <c r="T10" s="89"/>
      <c r="U10" s="90"/>
      <c r="V10" s="91">
        <v>0</v>
      </c>
      <c r="W10" s="89">
        <v>0</v>
      </c>
      <c r="X10" s="90"/>
      <c r="Y10" s="91"/>
      <c r="Z10" s="89"/>
      <c r="AA10" s="90"/>
      <c r="AB10" s="91">
        <v>960000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2828248.4899999998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123800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>
        <v>50300</v>
      </c>
      <c r="Q11" s="89">
        <v>0</v>
      </c>
      <c r="R11" s="90"/>
      <c r="S11" s="91"/>
      <c r="T11" s="89"/>
      <c r="U11" s="90"/>
      <c r="V11" s="91">
        <v>0</v>
      </c>
      <c r="W11" s="89">
        <v>0</v>
      </c>
      <c r="X11" s="90"/>
      <c r="Y11" s="91"/>
      <c r="Z11" s="89"/>
      <c r="AA11" s="90"/>
      <c r="AB11" s="91">
        <v>93830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267930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524650</v>
      </c>
      <c r="E12" s="89">
        <v>0</v>
      </c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>
        <v>313600</v>
      </c>
      <c r="Q12" s="89">
        <v>0</v>
      </c>
      <c r="R12" s="90"/>
      <c r="S12" s="91"/>
      <c r="T12" s="89"/>
      <c r="U12" s="90"/>
      <c r="V12" s="91">
        <v>0</v>
      </c>
      <c r="W12" s="89">
        <v>0</v>
      </c>
      <c r="X12" s="90"/>
      <c r="Y12" s="91"/>
      <c r="Z12" s="89"/>
      <c r="AA12" s="90"/>
      <c r="AB12" s="91">
        <v>201785</v>
      </c>
      <c r="AC12" s="89">
        <v>0</v>
      </c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1040035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0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>
        <v>0</v>
      </c>
      <c r="BJ18" s="89">
        <v>0</v>
      </c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39500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>
        <v>0</v>
      </c>
      <c r="Q19" s="89">
        <v>0</v>
      </c>
      <c r="R19" s="101"/>
      <c r="S19" s="97"/>
      <c r="T19" s="89"/>
      <c r="U19" s="101"/>
      <c r="V19" s="97">
        <v>0</v>
      </c>
      <c r="W19" s="89">
        <v>0</v>
      </c>
      <c r="X19" s="101"/>
      <c r="Y19" s="97"/>
      <c r="Z19" s="89"/>
      <c r="AA19" s="101"/>
      <c r="AB19" s="97">
        <v>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99091.82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138591.82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1991198.4899999998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928900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1255615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99091.82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4274805.31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0</v>
      </c>
      <c r="AC24" s="89">
        <v>0</v>
      </c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1414323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1414323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45000</v>
      </c>
      <c r="BS50" s="89">
        <v>0</v>
      </c>
      <c r="BT50" s="101"/>
      <c r="BU50" s="76"/>
      <c r="BV50" s="85">
        <f t="shared" si="9"/>
        <v>45000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1459323</v>
      </c>
      <c r="BS51" s="78">
        <f>BS49+BS50</f>
        <v>0</v>
      </c>
      <c r="BT51" s="77">
        <f>BT49+BT50</f>
        <v>0</v>
      </c>
      <c r="BU51" s="85"/>
      <c r="BV51" s="85">
        <f>BV49+BV50</f>
        <v>1459323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1991198.4899999998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928900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1255615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99091.82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1459323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5734128.31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142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1303248.4899999998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>
        <v>565000</v>
      </c>
      <c r="Q10" s="89">
        <v>0</v>
      </c>
      <c r="R10" s="90"/>
      <c r="S10" s="91"/>
      <c r="T10" s="89"/>
      <c r="U10" s="90"/>
      <c r="V10" s="91">
        <v>0</v>
      </c>
      <c r="W10" s="89">
        <v>0</v>
      </c>
      <c r="X10" s="90"/>
      <c r="Y10" s="91"/>
      <c r="Z10" s="89"/>
      <c r="AA10" s="90"/>
      <c r="AB10" s="91">
        <v>960000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2828248.4899999998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123800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>
        <v>50300</v>
      </c>
      <c r="Q11" s="89">
        <v>0</v>
      </c>
      <c r="R11" s="90"/>
      <c r="S11" s="91"/>
      <c r="T11" s="89"/>
      <c r="U11" s="90"/>
      <c r="V11" s="91">
        <v>0</v>
      </c>
      <c r="W11" s="89">
        <v>0</v>
      </c>
      <c r="X11" s="90"/>
      <c r="Y11" s="91"/>
      <c r="Z11" s="89"/>
      <c r="AA11" s="90"/>
      <c r="AB11" s="91">
        <v>93830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267930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524650</v>
      </c>
      <c r="E12" s="89">
        <v>0</v>
      </c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>
        <v>313600</v>
      </c>
      <c r="Q12" s="89">
        <v>0</v>
      </c>
      <c r="R12" s="90"/>
      <c r="S12" s="91"/>
      <c r="T12" s="89"/>
      <c r="U12" s="90"/>
      <c r="V12" s="91">
        <v>0</v>
      </c>
      <c r="W12" s="89">
        <v>0</v>
      </c>
      <c r="X12" s="90"/>
      <c r="Y12" s="91"/>
      <c r="Z12" s="89"/>
      <c r="AA12" s="90"/>
      <c r="AB12" s="91">
        <v>201785</v>
      </c>
      <c r="AC12" s="89">
        <v>0</v>
      </c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1040035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0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>
        <v>0</v>
      </c>
      <c r="BJ18" s="89">
        <v>0</v>
      </c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39500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>
        <v>0</v>
      </c>
      <c r="Q19" s="89">
        <v>0</v>
      </c>
      <c r="R19" s="101"/>
      <c r="S19" s="97"/>
      <c r="T19" s="89"/>
      <c r="U19" s="101"/>
      <c r="V19" s="97">
        <v>0</v>
      </c>
      <c r="W19" s="89">
        <v>0</v>
      </c>
      <c r="X19" s="101"/>
      <c r="Y19" s="97"/>
      <c r="Z19" s="89"/>
      <c r="AA19" s="101"/>
      <c r="AB19" s="97">
        <v>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99091.82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138591.82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1991198.4899999998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928900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1255615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99091.82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4274805.31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0</v>
      </c>
      <c r="AC24" s="89">
        <v>0</v>
      </c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1414323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1414323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45000</v>
      </c>
      <c r="BS50" s="89">
        <v>0</v>
      </c>
      <c r="BT50" s="101"/>
      <c r="BU50" s="76"/>
      <c r="BV50" s="85">
        <f t="shared" si="9"/>
        <v>45000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1459323</v>
      </c>
      <c r="BS51" s="78">
        <f>BS49+BS50</f>
        <v>0</v>
      </c>
      <c r="BT51" s="77">
        <f>BT49+BT50</f>
        <v>0</v>
      </c>
      <c r="BU51" s="85"/>
      <c r="BV51" s="85">
        <f>BV49+BV50</f>
        <v>1459323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1991198.4899999998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928900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1255615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99091.82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1459323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5734128.31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145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148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144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2023-07-18T13:34:57Z</dcterms:modified>
  <cp:category/>
  <cp:version/>
  <cp:contentType/>
  <cp:contentStatus/>
</cp:coreProperties>
</file>