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<sst xmlns="http://schemas.openxmlformats.org/spreadsheetml/2006/main" count="870" uniqueCount="149">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</sst>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37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65049.76</v>
      </c>
      <c r="E5" s="38"/>
    </row>
    <row r="6" spans="2:5" ht="15">
      <c r="B6" s="8"/>
      <c r="C6" s="5" t="s">
        <v>5</v>
      </c>
      <c r="D6" s="39">
        <v>1171.2</v>
      </c>
      <c r="E6" s="40"/>
    </row>
    <row r="7" spans="2:5" ht="15">
      <c r="B7" s="8"/>
      <c r="C7" s="5" t="s">
        <v>6</v>
      </c>
      <c r="D7" s="39">
        <v>1726385.29</v>
      </c>
      <c r="E7" s="40"/>
    </row>
    <row r="8" spans="2:5" ht="15.75" thickBot="1">
      <c r="B8" s="9"/>
      <c r="C8" s="6" t="s">
        <v>7</v>
      </c>
      <c r="D8" s="41"/>
      <c r="E8" s="42">
        <v>1594418.79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3392960.52</v>
      </c>
      <c r="E18" s="45">
        <v>3443026.89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3392960.52</v>
      </c>
      <c r="E23" s="51">
        <f>E18+E19+E20+E21+E22</f>
        <v>3443026.89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713691.69</v>
      </c>
      <c r="E25" s="45">
        <v>660533.3099999999</v>
      </c>
    </row>
    <row r="26" spans="2:5" ht="15">
      <c r="B26" s="13">
        <v>30200</v>
      </c>
      <c r="C26" s="54" t="s">
        <v>28</v>
      </c>
      <c r="D26" s="39">
        <v>10520</v>
      </c>
      <c r="E26" s="45">
        <v>10520</v>
      </c>
    </row>
    <row r="27" spans="2:5" ht="15">
      <c r="B27" s="13">
        <v>30300</v>
      </c>
      <c r="C27" s="54" t="s">
        <v>29</v>
      </c>
      <c r="D27" s="39">
        <v>0.04</v>
      </c>
      <c r="E27" s="45">
        <v>0.07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59">
        <v>71650.52</v>
      </c>
      <c r="E29" s="50">
        <v>42747.31</v>
      </c>
    </row>
    <row r="30" spans="2:5" ht="15.75" thickBot="1">
      <c r="B30" s="16">
        <v>30000</v>
      </c>
      <c r="C30" s="15" t="s">
        <v>32</v>
      </c>
      <c r="D30" s="48">
        <f>D25+D26+D27+D28+D29</f>
        <v>795862.25</v>
      </c>
      <c r="E30" s="51">
        <f>E25+E26+E27+E28+E29</f>
        <v>713800.69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396540.44</v>
      </c>
      <c r="E33" s="58">
        <v>544103.91</v>
      </c>
    </row>
    <row r="34" spans="2:5" ht="15">
      <c r="B34" s="13">
        <v>40300</v>
      </c>
      <c r="C34" s="54" t="s">
        <v>37</v>
      </c>
      <c r="D34" s="60">
        <v>396794.74</v>
      </c>
      <c r="E34" s="45">
        <v>0</v>
      </c>
    </row>
    <row r="35" spans="2:5" ht="15">
      <c r="B35" s="13">
        <v>40400</v>
      </c>
      <c r="C35" s="54" t="s">
        <v>38</v>
      </c>
      <c r="D35" s="39">
        <v>5160</v>
      </c>
      <c r="E35" s="45">
        <v>2160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798495.1799999999</v>
      </c>
      <c r="E37" s="51">
        <f>E32+E33+E34+E35+E36</f>
        <v>546263.91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977842.1900000002</v>
      </c>
      <c r="E54" s="45">
        <v>983733.0600000003</v>
      </c>
    </row>
    <row r="55" spans="2:5" ht="15">
      <c r="B55" s="13">
        <v>90200</v>
      </c>
      <c r="C55" s="54" t="s">
        <v>62</v>
      </c>
      <c r="D55" s="60">
        <v>10</v>
      </c>
      <c r="E55" s="61">
        <v>10</v>
      </c>
    </row>
    <row r="56" spans="2:5" ht="15.75" thickBot="1">
      <c r="B56" s="16">
        <v>90000</v>
      </c>
      <c r="C56" s="15" t="s">
        <v>63</v>
      </c>
      <c r="D56" s="48">
        <f>D54+D55</f>
        <v>977852.1900000002</v>
      </c>
      <c r="E56" s="51">
        <f>E54+E55</f>
        <v>983743.0600000003</v>
      </c>
    </row>
    <row r="57" spans="2:5" ht="16.5" thickBot="1" thickTop="1">
      <c r="B57" s="109" t="s">
        <v>64</v>
      </c>
      <c r="C57" s="110"/>
      <c r="D57" s="52">
        <f>D16+D23+D30+D37+D43+D49+D52+D56</f>
        <v>5965170.140000001</v>
      </c>
      <c r="E57" s="55">
        <f>E16+E23+E30+E37+E43+E49+E52+E56</f>
        <v>5686834.550000001</v>
      </c>
    </row>
    <row r="58" spans="2:5" ht="16.5" thickBot="1" thickTop="1">
      <c r="B58" s="109" t="s">
        <v>65</v>
      </c>
      <c r="C58" s="110"/>
      <c r="D58" s="52">
        <f>D57+D5+D6+D7+D8</f>
        <v>7757776.390000001</v>
      </c>
      <c r="E58" s="55">
        <f>E57+E5+E6+E7+E8</f>
        <v>7281253.340000001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IF((Spese_Rendiconto_2019!BV53+Spese_Rendiconto_2019!BW53-Entrate_Rendiconto_2019!D58)&gt;0,Spese_Rendiconto_2019!BV53+Spese_Rendiconto_2019!BW53-Entrate_Rendiconto_2019!D58,0)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1362583</v>
      </c>
      <c r="E10" s="88">
        <v>0</v>
      </c>
      <c r="F10" s="89">
        <v>1334563.48</v>
      </c>
      <c r="G10" s="87"/>
      <c r="H10" s="88"/>
      <c r="I10" s="89"/>
      <c r="J10" s="96"/>
      <c r="K10" s="88"/>
      <c r="L10" s="100"/>
      <c r="M10" s="90"/>
      <c r="N10" s="88"/>
      <c r="O10" s="89"/>
      <c r="P10" s="90">
        <v>457108.12</v>
      </c>
      <c r="Q10" s="88">
        <v>0</v>
      </c>
      <c r="R10" s="89">
        <v>457108.12</v>
      </c>
      <c r="S10" s="90"/>
      <c r="T10" s="88"/>
      <c r="U10" s="89"/>
      <c r="V10" s="90">
        <v>0</v>
      </c>
      <c r="W10" s="88">
        <v>0</v>
      </c>
      <c r="X10" s="89">
        <v>0</v>
      </c>
      <c r="Y10" s="90"/>
      <c r="Z10" s="88"/>
      <c r="AA10" s="89"/>
      <c r="AB10" s="90">
        <v>878196.29</v>
      </c>
      <c r="AC10" s="88">
        <v>0</v>
      </c>
      <c r="AD10" s="89">
        <v>878196.29</v>
      </c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2697887.41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2669867.89</v>
      </c>
    </row>
    <row r="11" spans="2:76" ht="15">
      <c r="B11" s="13">
        <v>102</v>
      </c>
      <c r="C11" s="25" t="s">
        <v>92</v>
      </c>
      <c r="D11" s="87">
        <v>93733.88</v>
      </c>
      <c r="E11" s="88">
        <v>0</v>
      </c>
      <c r="F11" s="89">
        <v>94945.54999999999</v>
      </c>
      <c r="G11" s="87"/>
      <c r="H11" s="88"/>
      <c r="I11" s="89"/>
      <c r="J11" s="96"/>
      <c r="K11" s="88"/>
      <c r="L11" s="100"/>
      <c r="M11" s="90"/>
      <c r="N11" s="88"/>
      <c r="O11" s="89"/>
      <c r="P11" s="90">
        <v>35667.08</v>
      </c>
      <c r="Q11" s="88">
        <v>0</v>
      </c>
      <c r="R11" s="89">
        <v>35667.08</v>
      </c>
      <c r="S11" s="90"/>
      <c r="T11" s="88"/>
      <c r="U11" s="89"/>
      <c r="V11" s="90">
        <v>0</v>
      </c>
      <c r="W11" s="88">
        <v>0</v>
      </c>
      <c r="X11" s="89">
        <v>0</v>
      </c>
      <c r="Y11" s="90"/>
      <c r="Z11" s="88"/>
      <c r="AA11" s="89"/>
      <c r="AB11" s="90">
        <v>81499.17</v>
      </c>
      <c r="AC11" s="88">
        <v>0</v>
      </c>
      <c r="AD11" s="89">
        <v>83779.85</v>
      </c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210900.13</v>
      </c>
      <c r="BW11" s="76">
        <f t="shared" si="1"/>
        <v>0</v>
      </c>
      <c r="BX11" s="78">
        <f t="shared" si="2"/>
        <v>214392.47999999998</v>
      </c>
    </row>
    <row r="12" spans="2:76" ht="15">
      <c r="B12" s="13">
        <v>103</v>
      </c>
      <c r="C12" s="25" t="s">
        <v>93</v>
      </c>
      <c r="D12" s="87">
        <v>515306.21000000014</v>
      </c>
      <c r="E12" s="88">
        <v>13502.54</v>
      </c>
      <c r="F12" s="89">
        <v>505649.19</v>
      </c>
      <c r="G12" s="87"/>
      <c r="H12" s="88"/>
      <c r="I12" s="89"/>
      <c r="J12" s="96"/>
      <c r="K12" s="88"/>
      <c r="L12" s="100"/>
      <c r="M12" s="90"/>
      <c r="N12" s="88"/>
      <c r="O12" s="89"/>
      <c r="P12" s="90">
        <v>483595.7199999999</v>
      </c>
      <c r="Q12" s="88">
        <v>16629.19</v>
      </c>
      <c r="R12" s="89">
        <v>513403.97000000003</v>
      </c>
      <c r="S12" s="90"/>
      <c r="T12" s="88"/>
      <c r="U12" s="89"/>
      <c r="V12" s="90">
        <v>0</v>
      </c>
      <c r="W12" s="88">
        <v>0</v>
      </c>
      <c r="X12" s="89">
        <v>0</v>
      </c>
      <c r="Y12" s="90"/>
      <c r="Z12" s="88"/>
      <c r="AA12" s="89"/>
      <c r="AB12" s="90">
        <v>202348.66999999998</v>
      </c>
      <c r="AC12" s="88">
        <v>0</v>
      </c>
      <c r="AD12" s="89">
        <v>262386.84</v>
      </c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1201250.6</v>
      </c>
      <c r="BW12" s="76">
        <f t="shared" si="1"/>
        <v>30131.73</v>
      </c>
      <c r="BX12" s="78">
        <f t="shared" si="2"/>
        <v>1281440</v>
      </c>
    </row>
    <row r="13" spans="2:76" ht="15">
      <c r="B13" s="13">
        <v>104</v>
      </c>
      <c r="C13" s="25" t="s">
        <v>19</v>
      </c>
      <c r="D13" s="87">
        <v>0</v>
      </c>
      <c r="E13" s="88">
        <v>0</v>
      </c>
      <c r="F13" s="89">
        <v>0</v>
      </c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>
        <v>600</v>
      </c>
      <c r="BJ18" s="88">
        <v>0</v>
      </c>
      <c r="BK18" s="100">
        <v>600</v>
      </c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600</v>
      </c>
      <c r="BW18" s="76">
        <f t="shared" si="1"/>
        <v>0</v>
      </c>
      <c r="BX18" s="78">
        <f t="shared" si="2"/>
        <v>600</v>
      </c>
    </row>
    <row r="19" spans="2:76" ht="15">
      <c r="B19" s="13">
        <v>110</v>
      </c>
      <c r="C19" s="25" t="s">
        <v>98</v>
      </c>
      <c r="D19" s="87">
        <v>39556.54</v>
      </c>
      <c r="E19" s="88">
        <v>0</v>
      </c>
      <c r="F19" s="89">
        <v>40242.51</v>
      </c>
      <c r="G19" s="87"/>
      <c r="H19" s="88"/>
      <c r="I19" s="89"/>
      <c r="J19" s="96"/>
      <c r="K19" s="88"/>
      <c r="L19" s="100"/>
      <c r="M19" s="96"/>
      <c r="N19" s="88"/>
      <c r="O19" s="100"/>
      <c r="P19" s="96">
        <v>0</v>
      </c>
      <c r="Q19" s="88">
        <v>0</v>
      </c>
      <c r="R19" s="100">
        <v>0</v>
      </c>
      <c r="S19" s="96"/>
      <c r="T19" s="88"/>
      <c r="U19" s="100"/>
      <c r="V19" s="96">
        <v>0</v>
      </c>
      <c r="W19" s="88">
        <v>0</v>
      </c>
      <c r="X19" s="100">
        <v>0</v>
      </c>
      <c r="Y19" s="96"/>
      <c r="Z19" s="88"/>
      <c r="AA19" s="100"/>
      <c r="AB19" s="96">
        <v>0</v>
      </c>
      <c r="AC19" s="88">
        <v>0</v>
      </c>
      <c r="AD19" s="100">
        <v>0</v>
      </c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39556.54</v>
      </c>
      <c r="BW19" s="76">
        <f t="shared" si="1"/>
        <v>0</v>
      </c>
      <c r="BX19" s="78">
        <f t="shared" si="2"/>
        <v>40242.51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2011179.6300000001</v>
      </c>
      <c r="E20" s="77">
        <f t="shared" si="3"/>
        <v>13502.54</v>
      </c>
      <c r="F20" s="78">
        <f t="shared" si="3"/>
        <v>1975400.73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976370.9199999999</v>
      </c>
      <c r="Q20" s="77">
        <f t="shared" si="3"/>
        <v>16629.19</v>
      </c>
      <c r="R20" s="76">
        <f t="shared" si="3"/>
        <v>1006179.17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1162044.1300000001</v>
      </c>
      <c r="AC20" s="77">
        <f t="shared" si="3"/>
        <v>0</v>
      </c>
      <c r="AD20" s="76">
        <f t="shared" si="3"/>
        <v>1224362.98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600</v>
      </c>
      <c r="BJ20" s="77">
        <f t="shared" si="3"/>
        <v>0</v>
      </c>
      <c r="BK20" s="76">
        <f t="shared" si="3"/>
        <v>600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4150194.68</v>
      </c>
      <c r="BW20" s="76">
        <f>BW10+BW11+BW12+BW13+BW14+BW15+BW16+BW17+BW18+BW19</f>
        <v>30131.73</v>
      </c>
      <c r="BX20" s="94">
        <f>BX10+BX11+BX12+BX13+BX14+BX15+BX16+BX17+BX18+BX19</f>
        <v>4206542.88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18369.460000000003</v>
      </c>
      <c r="E24" s="88">
        <v>0</v>
      </c>
      <c r="F24" s="89">
        <v>16375.859999999999</v>
      </c>
      <c r="G24" s="87"/>
      <c r="H24" s="88"/>
      <c r="I24" s="89"/>
      <c r="J24" s="96"/>
      <c r="K24" s="88"/>
      <c r="L24" s="100"/>
      <c r="M24" s="96"/>
      <c r="N24" s="88"/>
      <c r="O24" s="100"/>
      <c r="P24" s="96">
        <v>800171.9300000002</v>
      </c>
      <c r="Q24" s="88">
        <v>15158.65</v>
      </c>
      <c r="R24" s="100">
        <v>641339.4</v>
      </c>
      <c r="S24" s="96"/>
      <c r="T24" s="88"/>
      <c r="U24" s="100"/>
      <c r="V24" s="96"/>
      <c r="W24" s="88"/>
      <c r="X24" s="100"/>
      <c r="Y24" s="96"/>
      <c r="Z24" s="88"/>
      <c r="AA24" s="100"/>
      <c r="AB24" s="96">
        <v>369986.04000000004</v>
      </c>
      <c r="AC24" s="88">
        <v>9283.68</v>
      </c>
      <c r="AD24" s="100">
        <v>213350.87999999995</v>
      </c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1188527.4300000002</v>
      </c>
      <c r="BW24" s="76">
        <f t="shared" si="4"/>
        <v>24442.33</v>
      </c>
      <c r="BX24" s="78">
        <f t="shared" si="4"/>
        <v>871066.1399999999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>
        <v>0</v>
      </c>
      <c r="Q26" s="88">
        <v>0</v>
      </c>
      <c r="R26" s="100">
        <v>0</v>
      </c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>
        <v>0</v>
      </c>
      <c r="BJ27" s="88">
        <v>0</v>
      </c>
      <c r="BK27" s="100">
        <v>0</v>
      </c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18369.460000000003</v>
      </c>
      <c r="E28" s="77">
        <f t="shared" si="5"/>
        <v>0</v>
      </c>
      <c r="F28" s="78">
        <f t="shared" si="5"/>
        <v>16375.859999999999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800171.9300000002</v>
      </c>
      <c r="Q28" s="77">
        <f t="shared" si="5"/>
        <v>15158.65</v>
      </c>
      <c r="R28" s="76">
        <f t="shared" si="5"/>
        <v>641339.4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369986.04000000004</v>
      </c>
      <c r="AC28" s="77">
        <f t="shared" si="5"/>
        <v>9283.68</v>
      </c>
      <c r="AD28" s="76">
        <f t="shared" si="5"/>
        <v>213350.87999999995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1188527.4300000002</v>
      </c>
      <c r="BW28" s="76">
        <f>BW23+BW24+BW25+BW26+BW27</f>
        <v>24442.33</v>
      </c>
      <c r="BX28" s="94">
        <f>BX23+BX24+BX25+BX26+BX27</f>
        <v>871066.1399999999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977842.1900000001</v>
      </c>
      <c r="BS49" s="88">
        <v>0</v>
      </c>
      <c r="BT49" s="100">
        <v>961289.01</v>
      </c>
      <c r="BU49" s="75"/>
      <c r="BV49" s="84">
        <f aca="true" t="shared" si="15" ref="BV49:BX50">D49+G49+J49+M49+P49+S49+V49+Y49+AB49+AE49+AH49+AK49+AN49+AQ49+AT49+AW49+AZ49+BC49+BF49+BI49+BL49+BO49+BR49</f>
        <v>977842.1900000001</v>
      </c>
      <c r="BW49" s="76">
        <f t="shared" si="15"/>
        <v>0</v>
      </c>
      <c r="BX49" s="78">
        <f t="shared" si="15"/>
        <v>961289.01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10</v>
      </c>
      <c r="BS50" s="88">
        <v>0</v>
      </c>
      <c r="BT50" s="100">
        <v>0</v>
      </c>
      <c r="BU50" s="75"/>
      <c r="BV50" s="84">
        <f t="shared" si="15"/>
        <v>10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977852.1900000001</v>
      </c>
      <c r="BS51" s="77">
        <f>BS49+BS50</f>
        <v>0</v>
      </c>
      <c r="BT51" s="76">
        <f>BT49+BT50</f>
        <v>961289.01</v>
      </c>
      <c r="BU51" s="84"/>
      <c r="BV51" s="84">
        <f>BV49+BV50</f>
        <v>977852.1900000001</v>
      </c>
      <c r="BW51" s="76">
        <f>BW49+BW50</f>
        <v>0</v>
      </c>
      <c r="BX51" s="94">
        <f>BX49+BX50</f>
        <v>961289.01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2029549.09</v>
      </c>
      <c r="E53" s="85">
        <f t="shared" si="18"/>
        <v>13502.54</v>
      </c>
      <c r="F53" s="85">
        <f t="shared" si="18"/>
        <v>1991776.59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1776542.85</v>
      </c>
      <c r="Q53" s="85">
        <f t="shared" si="18"/>
        <v>31787.839999999997</v>
      </c>
      <c r="R53" s="85">
        <f t="shared" si="18"/>
        <v>1647518.57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1532030.1700000002</v>
      </c>
      <c r="AC53" s="85">
        <f t="shared" si="18"/>
        <v>9283.68</v>
      </c>
      <c r="AD53" s="85">
        <f t="shared" si="18"/>
        <v>1437713.8599999999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600</v>
      </c>
      <c r="BJ53" s="85">
        <f t="shared" si="19"/>
        <v>0</v>
      </c>
      <c r="BK53" s="85">
        <f t="shared" si="19"/>
        <v>600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977852.1900000001</v>
      </c>
      <c r="BS53" s="85">
        <f t="shared" si="19"/>
        <v>0</v>
      </c>
      <c r="BT53" s="85">
        <f t="shared" si="19"/>
        <v>961289.01</v>
      </c>
      <c r="BU53" s="85">
        <f>BU8</f>
        <v>0</v>
      </c>
      <c r="BV53" s="101">
        <f>BV8+BV20+BV28+BV35+BV42+BV46+BV51</f>
        <v>6316574.300000001</v>
      </c>
      <c r="BW53" s="86">
        <f>BW20+BW28+BW35+BW42+BW46+BW51</f>
        <v>54574.06</v>
      </c>
      <c r="BX53" s="86">
        <f>BX20+BX28+BX35+BX42+BX46+BX51</f>
        <v>6038898.029999999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IF((Spese_Rendiconto_2019!BV53+Spese_Rendiconto_2019!BW53-Entrate_Rendiconto_2019!D58)&lt;0,Entrate_Rendiconto_2019!D58-Spese_Rendiconto_2019!BV53-Spese_Rendiconto_2019!BW53,0)</f>
        <v>1386628.0299999998</v>
      </c>
      <c r="BW54" s="92"/>
      <c r="BX54" s="93">
        <f>IF((Spese_Rendiconto_2019!BX53-Entrate_Rendiconto_2019!E58)&lt;0,Entrate_Rendiconto_2019!E58-Spese_Rendiconto_2019!BX53,0)</f>
        <v>1242355.3100000015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2023-05-31T07:25:38Z</dcterms:modified>
  <cp:category/>
  <cp:version/>
  <cp:contentType/>
  <cp:contentStatus/>
</cp:coreProperties>
</file>